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"/>
    </mc:Choice>
  </mc:AlternateContent>
  <bookViews>
    <workbookView xWindow="0" yWindow="0" windowWidth="20490" windowHeight="7650"/>
  </bookViews>
  <sheets>
    <sheet name="Plantilla Ejecucion Actual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4" l="1"/>
  <c r="H36" i="4"/>
  <c r="H33" i="4"/>
  <c r="H27" i="4"/>
  <c r="H26" i="4"/>
  <c r="H21" i="4"/>
  <c r="H17" i="4"/>
  <c r="H16" i="4"/>
  <c r="H15" i="4"/>
  <c r="H14" i="4"/>
  <c r="H11" i="4"/>
  <c r="G74" i="4"/>
  <c r="F74" i="4"/>
  <c r="F87" i="4" l="1"/>
  <c r="E74" i="4"/>
  <c r="H12" i="4" l="1"/>
  <c r="H13" i="4"/>
  <c r="H18" i="4"/>
  <c r="H19" i="4"/>
  <c r="H23" i="4"/>
  <c r="H24" i="4"/>
  <c r="H25" i="4"/>
  <c r="H28" i="4"/>
  <c r="H30" i="4"/>
  <c r="H31" i="4"/>
  <c r="H32" i="4"/>
  <c r="H34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4" i="4"/>
  <c r="H55" i="4"/>
  <c r="H56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5" i="4"/>
  <c r="H76" i="4"/>
  <c r="H77" i="4"/>
  <c r="H78" i="4"/>
  <c r="H79" i="4"/>
  <c r="H80" i="4"/>
  <c r="H81" i="4"/>
  <c r="H82" i="4"/>
  <c r="H83" i="4"/>
  <c r="H84" i="4"/>
  <c r="H86" i="4"/>
  <c r="E87" i="4"/>
  <c r="C52" i="4"/>
  <c r="C74" i="4" s="1"/>
  <c r="C87" i="4" s="1"/>
  <c r="B87" i="4" l="1"/>
  <c r="B74" i="4" l="1"/>
  <c r="D10" i="4" l="1"/>
  <c r="H10" i="4" l="1"/>
  <c r="D74" i="4"/>
  <c r="H74" i="4" s="1"/>
  <c r="H87" i="4" s="1"/>
  <c r="D87" i="4" l="1"/>
  <c r="G87" i="4" s="1"/>
</calcChain>
</file>

<file path=xl/sharedStrings.xml><?xml version="1.0" encoding="utf-8"?>
<sst xmlns="http://schemas.openxmlformats.org/spreadsheetml/2006/main" count="128" uniqueCount="104">
  <si>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</si>
  <si>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</si>
  <si>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</si>
  <si>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</si>
  <si>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</si>
  <si>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</si>
  <si>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</si>
  <si>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</si>
  <si>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</si>
  <si>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</si>
  <si>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</si>
  <si>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</si>
  <si>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</si>
  <si>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</si>
  <si>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</si>
  <si>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</si>
  <si>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</si>
  <si>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</si>
  <si>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</si>
  <si>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</si>
  <si>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</si>
  <si>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</si>
  <si>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</si>
  <si>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</si>
  <si>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</si>
  <si>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</si>
  <si>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</si>
  <si>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</si>
  <si>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</si>
  <si>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</si>
  <si>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</si>
  <si>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</si>
  <si>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</si>
  <si>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</si>
  <si>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</si>
  <si>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</si>
  <si>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</si>
  <si>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</si>
  <si>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</si>
  <si>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</si>
  <si>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</si>
  <si>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</si>
  <si>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</si>
  <si>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</si>
  <si>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</si>
  <si>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</si>
  <si>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</si>
  <si>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</si>
  <si>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</si>
  <si>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</si>
  <si>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</si>
  <si>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</si>
  <si>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</si>
  <si>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</si>
  <si>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</si>
  <si>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</si>
  <si>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</si>
  <si>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</si>
  <si>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</si>
  <si>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</si>
  <si>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</si>
  <si>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</si>
  <si>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</si>
  <si>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</si>
  <si>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</si>
  <si>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</si>
  <si>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</si>
  <si>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</si>
  <si>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</si>
  <si>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</si>
  <si>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</si>
  <si>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</si>
  <si>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</si>
  <si>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</si>
  <si>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</si>
  <si>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</si>
  <si>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</si>
  <si>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</si>
  <si>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</si>
  <si>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</si>
  <si>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</si>
  <si>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</si>
  <si>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>INSTITUTO SUPERIOR PARA LA DEFENSA</t>
  </si>
  <si>
    <t>Fuente: [10]</t>
  </si>
  <si>
    <t xml:space="preserve"> -   </t>
  </si>
  <si>
    <t>º</t>
  </si>
  <si>
    <t>General Juan Pablo Duarte y Diez</t>
  </si>
  <si>
    <t xml:space="preserve"> Enero  </t>
  </si>
  <si>
    <t>Encargada de Auditoria Interna.</t>
  </si>
  <si>
    <t>Director de Contabilidad y Finanzas</t>
  </si>
  <si>
    <t xml:space="preserve">Lic. Gilberto de Oleo Sanchez, </t>
  </si>
  <si>
    <t>Mayor Contador, ERD</t>
  </si>
  <si>
    <t>Presupuesto Inicial</t>
  </si>
  <si>
    <t>Modificacion</t>
  </si>
  <si>
    <t>Total</t>
  </si>
  <si>
    <t>Febrero</t>
  </si>
  <si>
    <t>_</t>
  </si>
  <si>
    <t>Marzo</t>
  </si>
  <si>
    <t>Rosanna Ferreira Sosa</t>
  </si>
  <si>
    <t>Mayor Contadora, ERD</t>
  </si>
  <si>
    <t>Abril</t>
  </si>
  <si>
    <t xml:space="preserve">                      Cinthia LorenaFeliz Perez</t>
  </si>
  <si>
    <t xml:space="preserve">                       Capitan Contadora ,FARD                                                                                                               </t>
  </si>
  <si>
    <t xml:space="preserve">                      Encargada de Presupuesto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</si>
</sst>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43" fontId="0" fillId="0" borderId="0" xfId="1" applyFont="1"/>
    <xf numFmtId="0" fontId="3" fillId="0" borderId="0" xfId="0" applyFont="1" applyBorder="1" applyAlignment="1">
      <alignment vertical="center" wrapText="1"/>
    </xf>
    <xf numFmtId="0" fontId="5" fillId="0" borderId="0" xfId="0" applyFont="1" applyAlignment="1"/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5" borderId="0" xfId="1" applyNumberFormat="1" applyFont="1" applyFill="1" applyBorder="1"/>
    <xf numFmtId="4" fontId="1" fillId="0" borderId="1" xfId="1" applyNumberFormat="1" applyFont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4" borderId="0" xfId="1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5" fillId="0" borderId="0" xfId="1" applyNumberFormat="1" applyFont="1" applyAlignment="1">
      <alignment horizontal="center"/>
    </xf>
    <xf numFmtId="4" fontId="2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center"/>
    </xf>
    <xf numFmtId="0" fontId="1" fillId="3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3" fontId="1" fillId="0" borderId="0" xfId="1" applyFont="1" applyAlignment="1">
      <alignment horizontal="left" vertical="center" wrapText="1"/>
    </xf>
    <xf numFmtId="164" fontId="1" fillId="0" borderId="0" xfId="1" applyNumberFormat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1" applyNumberFormat="1" applyFont="1" applyBorder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43" fontId="1" fillId="2" borderId="0" xfId="0" applyNumberFormat="1" applyFont="1" applyFill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horizontal="left" vertical="center" wrapText="1"/>
    </xf>
    <xf numFmtId="43" fontId="2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4" fillId="0" borderId="0" xfId="1" applyFont="1" applyAlignment="1">
      <alignment horizontal="left" vertical="center" wrapText="1"/>
    </xf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1" fillId="5" borderId="0" xfId="1" applyFont="1" applyFill="1" applyBorder="1"/>
    <xf numFmtId="4" fontId="4" fillId="0" borderId="0" xfId="1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1" applyNumberFormat="1" applyFont="1" applyBorder="1" applyAlignment="1">
      <alignment vertical="center" wrapText="1"/>
    </xf>
    <xf numFmtId="4" fontId="1" fillId="2" borderId="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/>
    <xf numFmtId="4" fontId="4" fillId="0" borderId="0" xfId="1" applyNumberFormat="1" applyFont="1" applyAlignment="1">
      <alignment wrapText="1"/>
    </xf>
    <xf numFmtId="0" fontId="2" fillId="0" borderId="0" xfId="0" applyFont="1" applyAlignment="1"/>
    <xf numFmtId="43" fontId="5" fillId="0" borderId="0" xfId="1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419101</xdr:colOff>
      <xdr:row>0</xdr:row>
      <xdr:rowOff>208572</xdr:rowOff>
    </xdr:from>
    <xdr:to>
      <xdr:col>14</xdr:col>
      <xdr:colOff>190500</xdr:colOff>
      <xdr:row>4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1458576" y="208572"/>
          <a:ext cx="438149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5</xdr:col>
      <xdr:colOff>695841</xdr:colOff>
      <xdr:row>1</xdr:row>
      <xdr:rowOff>213368</xdr:rowOff>
    </xdr:from>
    <xdr:to>
      <xdr:col>7</xdr:col>
      <xdr:colOff>390525</xdr:colOff>
      <xdr:row>5</xdr:row>
      <xdr:rowOff>28341</xdr:rowOff>
    </xdr:to>
    <xdr:pic>
      <xdr:nvPicPr>
        <xdr:cNvPr id="6" name="Imagen 5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77741" y="451493"/>
          <a:ext cx="1694934" cy="729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247650</xdr:colOff>
      <xdr:row>1</xdr:row>
      <xdr:rowOff>161925</xdr:rowOff>
    </xdr:from>
    <xdr:to>
      <xdr:col>0</xdr:col>
      <xdr:colOff>1933576</xdr:colOff>
      <xdr:row>4</xdr:row>
      <xdr:rowOff>190500</xdr:rowOff>
    </xdr:to>
    <xdr:pic>
      <xdr:nvPicPr>
        <xdr:cNvPr id="8" name="Imagen 7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00050"/>
          <a:ext cx="1685926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topLeftCell="A94" workbookViewId="0">
      <selection activeCell="B105" sqref="B105"/>
    </sheetView>
  </sheetViews>
  <sheetFormatPr baseColWidth="10" defaultColWidth="11.42578125" defaultRowHeight="15" x14ac:dyDescent="0.25"/>
  <cols>
    <col min="1" max="1" width="49.28515625" customWidth="1"/>
    <col min="2" max="2" width="19" customWidth="1"/>
    <col min="3" max="3" width="15.28515625" customWidth="1"/>
    <col min="4" max="4" width="15.140625" style="17" customWidth="1"/>
    <col min="5" max="7" width="15" style="17" customWidth="1"/>
    <col min="8" max="8" width="15.7109375" style="17" customWidth="1"/>
    <col min="9" max="9" width="11.85546875" style="17" customWidth="1"/>
    <col min="10" max="10" width="10.85546875" style="17" customWidth="1"/>
    <col min="11" max="11" width="11" style="17" customWidth="1"/>
    <col min="12" max="12" width="11.7109375" style="17" customWidth="1"/>
    <col min="13" max="13" width="11.140625" style="17" customWidth="1"/>
    <col min="14" max="14" width="10" style="17" customWidth="1"/>
    <col min="15" max="15" width="12" style="17" customWidth="1"/>
    <col min="16" max="17" width="13.140625" style="17" bestFit="1" customWidth="1"/>
    <col min="18" max="18" width="14.140625" style="8" bestFit="1" customWidth="1"/>
  </cols>
  <sheetData>
    <row r="1" spans="1:18" ht="18.75" x14ac:dyDescent="0.25">
      <c r="A1" s="23" t="s">
        <v>85</v>
      </c>
      <c r="B1" s="24"/>
      <c r="C1" s="24"/>
      <c r="D1" s="23"/>
      <c r="E1" s="44"/>
      <c r="F1" s="45"/>
      <c r="G1" s="5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.75" x14ac:dyDescent="0.25">
      <c r="A2" s="59" t="s">
        <v>82</v>
      </c>
      <c r="B2" s="59"/>
      <c r="C2" s="59"/>
      <c r="D2" s="59"/>
      <c r="E2" s="59"/>
      <c r="F2" s="59"/>
      <c r="G2" s="59"/>
      <c r="H2" s="5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9" customFormat="1" ht="18.75" x14ac:dyDescent="0.25">
      <c r="A3" s="59" t="s">
        <v>86</v>
      </c>
      <c r="B3" s="59"/>
      <c r="C3" s="59"/>
      <c r="D3" s="59"/>
      <c r="E3" s="59"/>
      <c r="F3" s="59"/>
      <c r="G3" s="59"/>
      <c r="H3" s="59"/>
    </row>
    <row r="4" spans="1:18" ht="18.75" x14ac:dyDescent="0.25">
      <c r="A4" s="59">
        <v>2023</v>
      </c>
      <c r="B4" s="59"/>
      <c r="C4" s="59"/>
      <c r="D4" s="59"/>
      <c r="E4" s="59"/>
      <c r="F4" s="59"/>
      <c r="G4" s="59"/>
      <c r="H4" s="5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.75" x14ac:dyDescent="0.25">
      <c r="A5" s="60" t="s">
        <v>81</v>
      </c>
      <c r="B5" s="60"/>
      <c r="C5" s="60"/>
      <c r="D5" s="60"/>
      <c r="E5" s="60"/>
      <c r="F5" s="60"/>
      <c r="G5" s="60"/>
      <c r="H5" s="60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x14ac:dyDescent="0.25">
      <c r="A6" s="61" t="s">
        <v>36</v>
      </c>
      <c r="B6" s="61"/>
      <c r="C6" s="61"/>
      <c r="D6" s="61"/>
      <c r="E6" s="61"/>
      <c r="F6" s="61"/>
      <c r="G6" s="61"/>
      <c r="H6" s="61"/>
      <c r="I6" s="63"/>
      <c r="J6" s="63"/>
      <c r="K6" s="63"/>
      <c r="L6" s="63"/>
      <c r="M6" s="63"/>
      <c r="N6" s="63"/>
      <c r="O6" s="63"/>
      <c r="P6" s="63"/>
      <c r="Q6" s="63"/>
      <c r="R6" s="63"/>
    </row>
    <row r="8" spans="1:18" ht="15.75" customHeight="1" x14ac:dyDescent="0.25">
      <c r="A8" s="7" t="s">
        <v>0</v>
      </c>
      <c r="B8" s="29" t="s">
        <v>92</v>
      </c>
      <c r="C8" s="29" t="s">
        <v>93</v>
      </c>
      <c r="D8" s="11" t="s">
        <v>87</v>
      </c>
      <c r="E8" s="11" t="s">
        <v>95</v>
      </c>
      <c r="F8" s="11" t="s">
        <v>97</v>
      </c>
      <c r="G8" s="11" t="s">
        <v>100</v>
      </c>
      <c r="H8" s="11" t="s">
        <v>94</v>
      </c>
      <c r="I8"/>
      <c r="J8"/>
      <c r="K8"/>
      <c r="L8"/>
      <c r="M8"/>
      <c r="N8"/>
      <c r="O8"/>
      <c r="P8"/>
      <c r="Q8"/>
      <c r="R8"/>
    </row>
    <row r="9" spans="1:18" x14ac:dyDescent="0.25">
      <c r="A9" s="1" t="s">
        <v>1</v>
      </c>
      <c r="B9" s="1"/>
      <c r="C9" s="1"/>
      <c r="D9" s="12"/>
      <c r="E9" s="12"/>
      <c r="F9" s="12"/>
      <c r="G9" s="12"/>
      <c r="H9" s="12"/>
      <c r="I9"/>
      <c r="J9"/>
      <c r="K9"/>
      <c r="L9"/>
      <c r="M9"/>
      <c r="N9"/>
      <c r="O9"/>
      <c r="P9"/>
      <c r="Q9"/>
      <c r="R9"/>
    </row>
    <row r="10" spans="1:18" x14ac:dyDescent="0.25">
      <c r="A10" s="2" t="s">
        <v>2</v>
      </c>
      <c r="B10" s="30">
        <v>48628000</v>
      </c>
      <c r="C10" s="33">
        <v>0</v>
      </c>
      <c r="D10" s="13">
        <f>D11+D14+D15</f>
        <v>3706466.24</v>
      </c>
      <c r="E10" s="13">
        <v>3657735.74</v>
      </c>
      <c r="F10" s="13">
        <v>3621906.74</v>
      </c>
      <c r="G10" s="13">
        <v>3625663.24</v>
      </c>
      <c r="H10" s="13">
        <f>D10+E10+F10+G10</f>
        <v>14611771.960000001</v>
      </c>
      <c r="I10"/>
      <c r="J10"/>
      <c r="K10"/>
      <c r="L10"/>
      <c r="M10"/>
      <c r="N10"/>
      <c r="O10"/>
      <c r="P10"/>
      <c r="Q10"/>
      <c r="R10"/>
    </row>
    <row r="11" spans="1:18" x14ac:dyDescent="0.25">
      <c r="A11" s="4" t="s">
        <v>3</v>
      </c>
      <c r="B11" s="31">
        <v>47788000</v>
      </c>
      <c r="C11" s="32">
        <v>-380467</v>
      </c>
      <c r="D11" s="14">
        <v>3586000</v>
      </c>
      <c r="E11" s="14">
        <v>3541000</v>
      </c>
      <c r="F11" s="14">
        <v>3506000</v>
      </c>
      <c r="G11" s="14">
        <v>3531000</v>
      </c>
      <c r="H11" s="50">
        <f>D11+E11+F11+G11</f>
        <v>14164000</v>
      </c>
      <c r="I11"/>
      <c r="J11"/>
      <c r="K11"/>
      <c r="L11"/>
      <c r="M11"/>
      <c r="N11"/>
      <c r="O11"/>
      <c r="P11"/>
      <c r="Q11"/>
      <c r="R11"/>
    </row>
    <row r="12" spans="1:18" x14ac:dyDescent="0.25">
      <c r="A12" s="4" t="s">
        <v>4</v>
      </c>
      <c r="B12" s="4"/>
      <c r="C12" s="36">
        <v>0</v>
      </c>
      <c r="D12" s="14" t="s">
        <v>84</v>
      </c>
      <c r="E12" s="14" t="s">
        <v>84</v>
      </c>
      <c r="F12" s="14"/>
      <c r="G12" s="14"/>
      <c r="H12" s="13" t="str">
        <f t="shared" ref="H12:H73" si="0">+D12</f>
        <v xml:space="preserve"> -   </v>
      </c>
      <c r="I12"/>
      <c r="J12"/>
      <c r="K12"/>
      <c r="L12"/>
      <c r="M12"/>
      <c r="N12"/>
      <c r="O12"/>
      <c r="P12"/>
      <c r="Q12"/>
      <c r="R12"/>
    </row>
    <row r="13" spans="1:18" x14ac:dyDescent="0.25">
      <c r="A13" s="4" t="s">
        <v>37</v>
      </c>
      <c r="B13" s="4"/>
      <c r="C13" s="33">
        <v>0</v>
      </c>
      <c r="D13" s="14" t="s">
        <v>84</v>
      </c>
      <c r="E13" s="14" t="s">
        <v>84</v>
      </c>
      <c r="F13" s="14"/>
      <c r="G13" s="14"/>
      <c r="H13" s="13" t="str">
        <f t="shared" si="0"/>
        <v xml:space="preserve"> -   </v>
      </c>
      <c r="I13"/>
      <c r="J13"/>
      <c r="K13"/>
      <c r="L13"/>
      <c r="M13"/>
      <c r="N13"/>
      <c r="O13"/>
      <c r="P13"/>
      <c r="Q13"/>
      <c r="R13"/>
    </row>
    <row r="14" spans="1:18" x14ac:dyDescent="0.25">
      <c r="A14" s="4" t="s">
        <v>5</v>
      </c>
      <c r="B14" s="38" t="s">
        <v>84</v>
      </c>
      <c r="C14" s="34">
        <v>360000</v>
      </c>
      <c r="D14" s="14">
        <v>30000</v>
      </c>
      <c r="E14" s="14">
        <v>30000</v>
      </c>
      <c r="F14" s="14">
        <v>30000</v>
      </c>
      <c r="G14" s="14">
        <v>10000</v>
      </c>
      <c r="H14" s="50">
        <f>D14+E14+F14+G14</f>
        <v>100000</v>
      </c>
      <c r="I14"/>
      <c r="J14"/>
      <c r="K14"/>
      <c r="L14"/>
      <c r="M14"/>
      <c r="N14"/>
      <c r="O14"/>
      <c r="P14"/>
      <c r="Q14"/>
      <c r="R14"/>
    </row>
    <row r="15" spans="1:18" x14ac:dyDescent="0.25">
      <c r="A15" s="4" t="s">
        <v>6</v>
      </c>
      <c r="B15" s="37">
        <v>840000</v>
      </c>
      <c r="C15" s="31">
        <v>20467</v>
      </c>
      <c r="D15" s="14">
        <v>90466.240000000005</v>
      </c>
      <c r="E15" s="14">
        <v>86735.74</v>
      </c>
      <c r="F15" s="14">
        <v>85906.74</v>
      </c>
      <c r="G15" s="14">
        <v>84663.24</v>
      </c>
      <c r="H15" s="50">
        <f>D15+E15+F15+G15</f>
        <v>347771.96</v>
      </c>
      <c r="I15"/>
      <c r="J15"/>
      <c r="K15"/>
      <c r="L15"/>
      <c r="M15"/>
      <c r="N15"/>
      <c r="O15"/>
      <c r="P15"/>
      <c r="Q15"/>
      <c r="R15"/>
    </row>
    <row r="16" spans="1:18" x14ac:dyDescent="0.25">
      <c r="A16" s="2" t="s">
        <v>7</v>
      </c>
      <c r="B16" s="39">
        <v>7500634</v>
      </c>
      <c r="C16" s="32">
        <v>404360</v>
      </c>
      <c r="D16" s="13">
        <v>30133.86</v>
      </c>
      <c r="E16" s="13">
        <v>434502.06</v>
      </c>
      <c r="F16" s="13">
        <v>105433.29</v>
      </c>
      <c r="G16" s="13">
        <v>44300.01</v>
      </c>
      <c r="H16" s="13">
        <f>D16+E16+F16+G16</f>
        <v>614369.22</v>
      </c>
      <c r="I16"/>
      <c r="J16"/>
      <c r="K16"/>
      <c r="L16"/>
      <c r="M16"/>
      <c r="N16"/>
      <c r="O16"/>
      <c r="P16"/>
      <c r="Q16"/>
      <c r="R16"/>
    </row>
    <row r="17" spans="1:18" x14ac:dyDescent="0.25">
      <c r="A17" s="4" t="s">
        <v>8</v>
      </c>
      <c r="B17" s="31">
        <v>540000</v>
      </c>
      <c r="C17" s="33">
        <v>0</v>
      </c>
      <c r="D17" s="14">
        <v>30133.86</v>
      </c>
      <c r="E17" s="14">
        <v>30142.05</v>
      </c>
      <c r="F17" s="14">
        <v>61133.279999999999</v>
      </c>
      <c r="G17" s="14"/>
      <c r="H17" s="50">
        <f>D17+E17+F17</f>
        <v>121409.19</v>
      </c>
      <c r="I17"/>
      <c r="J17"/>
      <c r="K17"/>
      <c r="L17"/>
      <c r="M17"/>
      <c r="N17"/>
      <c r="O17"/>
      <c r="P17"/>
      <c r="Q17"/>
      <c r="R17"/>
    </row>
    <row r="18" spans="1:18" ht="13.5" customHeight="1" x14ac:dyDescent="0.25">
      <c r="A18" s="4" t="s">
        <v>9</v>
      </c>
      <c r="B18" s="31">
        <v>1235634</v>
      </c>
      <c r="C18" s="33">
        <v>0</v>
      </c>
      <c r="D18" s="15" t="s">
        <v>84</v>
      </c>
      <c r="E18" s="15" t="s">
        <v>84</v>
      </c>
      <c r="F18" s="15"/>
      <c r="G18" s="15"/>
      <c r="H18" s="13" t="str">
        <f t="shared" si="0"/>
        <v xml:space="preserve"> -   </v>
      </c>
      <c r="I18"/>
      <c r="J18"/>
      <c r="K18"/>
      <c r="L18"/>
      <c r="M18"/>
      <c r="N18"/>
      <c r="O18"/>
      <c r="P18"/>
      <c r="Q18"/>
      <c r="R18"/>
    </row>
    <row r="19" spans="1:18" x14ac:dyDescent="0.25">
      <c r="A19" s="4" t="s">
        <v>10</v>
      </c>
      <c r="B19" s="31">
        <v>200000</v>
      </c>
      <c r="C19" s="33">
        <v>0</v>
      </c>
      <c r="D19" s="14" t="s">
        <v>84</v>
      </c>
      <c r="E19" s="14"/>
      <c r="F19" s="14"/>
      <c r="G19" s="14"/>
      <c r="H19" s="13" t="str">
        <f t="shared" si="0"/>
        <v xml:space="preserve"> -   </v>
      </c>
      <c r="I19"/>
      <c r="J19"/>
      <c r="K19"/>
      <c r="L19"/>
      <c r="M19"/>
      <c r="N19"/>
      <c r="O19"/>
      <c r="P19"/>
      <c r="Q19"/>
      <c r="R19"/>
    </row>
    <row r="20" spans="1:18" x14ac:dyDescent="0.25">
      <c r="A20" s="4" t="s">
        <v>11</v>
      </c>
      <c r="B20" s="31">
        <v>300000</v>
      </c>
      <c r="C20" s="33">
        <v>0</v>
      </c>
      <c r="D20" s="15"/>
      <c r="E20" s="15"/>
      <c r="F20" s="15"/>
      <c r="G20" s="15"/>
      <c r="H20" s="13"/>
      <c r="I20"/>
      <c r="J20"/>
      <c r="K20"/>
      <c r="L20"/>
      <c r="M20"/>
      <c r="N20"/>
      <c r="O20"/>
      <c r="P20"/>
      <c r="Q20"/>
      <c r="R20"/>
    </row>
    <row r="21" spans="1:18" x14ac:dyDescent="0.25">
      <c r="A21" s="4" t="s">
        <v>12</v>
      </c>
      <c r="B21" s="31">
        <v>840000</v>
      </c>
      <c r="C21" s="46">
        <v>404360</v>
      </c>
      <c r="D21" s="14" t="s">
        <v>84</v>
      </c>
      <c r="E21" s="14">
        <v>404360.01</v>
      </c>
      <c r="F21" s="14">
        <v>44300.01</v>
      </c>
      <c r="G21" s="14">
        <v>44300.01</v>
      </c>
      <c r="H21" s="50">
        <f>E21+F21+G21</f>
        <v>492960.03</v>
      </c>
      <c r="I21"/>
      <c r="J21"/>
      <c r="K21"/>
      <c r="L21"/>
      <c r="M21"/>
      <c r="N21"/>
      <c r="O21"/>
      <c r="P21"/>
      <c r="Q21"/>
      <c r="R21"/>
    </row>
    <row r="22" spans="1:18" x14ac:dyDescent="0.25">
      <c r="A22" s="4" t="s">
        <v>13</v>
      </c>
      <c r="B22" s="33">
        <v>0</v>
      </c>
      <c r="C22" s="33">
        <v>0</v>
      </c>
      <c r="D22" s="15"/>
      <c r="E22" s="15"/>
      <c r="F22" s="15"/>
      <c r="G22" s="15"/>
      <c r="H22" s="13"/>
      <c r="I22"/>
      <c r="J22"/>
      <c r="K22"/>
      <c r="L22"/>
      <c r="M22"/>
      <c r="N22"/>
      <c r="O22"/>
      <c r="P22"/>
      <c r="Q22"/>
      <c r="R22"/>
    </row>
    <row r="23" spans="1:18" ht="45" x14ac:dyDescent="0.25">
      <c r="A23" s="4" t="s">
        <v>14</v>
      </c>
      <c r="B23" s="31">
        <v>225000</v>
      </c>
      <c r="C23" s="33">
        <v>0</v>
      </c>
      <c r="D23" s="15" t="s">
        <v>84</v>
      </c>
      <c r="E23" s="15" t="s">
        <v>84</v>
      </c>
      <c r="F23" s="15"/>
      <c r="G23" s="15"/>
      <c r="H23" s="13" t="str">
        <f t="shared" si="0"/>
        <v xml:space="preserve"> -   </v>
      </c>
      <c r="I23"/>
      <c r="J23"/>
      <c r="K23"/>
      <c r="L23"/>
      <c r="M23"/>
      <c r="N23"/>
      <c r="O23"/>
      <c r="P23"/>
      <c r="Q23"/>
      <c r="R23"/>
    </row>
    <row r="24" spans="1:18" ht="33" customHeight="1" x14ac:dyDescent="0.25">
      <c r="A24" s="4" t="s">
        <v>15</v>
      </c>
      <c r="B24" s="31">
        <v>3260000</v>
      </c>
      <c r="C24" s="33">
        <v>0</v>
      </c>
      <c r="D24" s="14" t="s">
        <v>84</v>
      </c>
      <c r="E24" s="14"/>
      <c r="F24" s="14"/>
      <c r="G24" s="14"/>
      <c r="H24" s="13" t="str">
        <f t="shared" si="0"/>
        <v xml:space="preserve"> -   </v>
      </c>
      <c r="I24"/>
      <c r="J24"/>
      <c r="K24"/>
      <c r="L24"/>
      <c r="M24"/>
      <c r="N24"/>
      <c r="O24"/>
      <c r="P24"/>
      <c r="Q24"/>
      <c r="R24"/>
    </row>
    <row r="25" spans="1:18" x14ac:dyDescent="0.25">
      <c r="A25" s="4" t="s">
        <v>38</v>
      </c>
      <c r="B25" s="31">
        <v>900000</v>
      </c>
      <c r="C25" s="48" t="s">
        <v>96</v>
      </c>
      <c r="D25" s="16"/>
      <c r="E25" s="16"/>
      <c r="F25" s="16"/>
      <c r="G25" s="16"/>
      <c r="H25" s="13">
        <f t="shared" si="0"/>
        <v>0</v>
      </c>
      <c r="I25"/>
      <c r="J25"/>
      <c r="K25"/>
      <c r="L25"/>
      <c r="M25"/>
      <c r="N25"/>
      <c r="O25"/>
      <c r="P25"/>
      <c r="Q25"/>
      <c r="R25"/>
    </row>
    <row r="26" spans="1:18" x14ac:dyDescent="0.25">
      <c r="A26" s="2" t="s">
        <v>16</v>
      </c>
      <c r="B26" s="30">
        <v>18010920</v>
      </c>
      <c r="C26" s="32">
        <v>-888558</v>
      </c>
      <c r="D26" s="13">
        <v>385200</v>
      </c>
      <c r="E26" s="13">
        <v>2489449.9</v>
      </c>
      <c r="F26" s="13">
        <v>888080</v>
      </c>
      <c r="G26" s="13">
        <v>835160</v>
      </c>
      <c r="H26" s="13">
        <f>D26+E26+F26+G26</f>
        <v>4597889.9000000004</v>
      </c>
      <c r="I26"/>
      <c r="J26"/>
      <c r="K26"/>
      <c r="L26"/>
      <c r="M26"/>
      <c r="N26"/>
      <c r="O26"/>
      <c r="P26"/>
      <c r="Q26"/>
      <c r="R26"/>
    </row>
    <row r="27" spans="1:18" ht="17.25" customHeight="1" x14ac:dyDescent="0.25">
      <c r="A27" s="4" t="s">
        <v>17</v>
      </c>
      <c r="B27" s="31">
        <v>4800000</v>
      </c>
      <c r="C27" s="33">
        <v>0</v>
      </c>
      <c r="D27" s="14">
        <v>385200</v>
      </c>
      <c r="E27" s="14">
        <v>385200</v>
      </c>
      <c r="F27" s="14">
        <v>388080</v>
      </c>
      <c r="G27" s="14">
        <v>335160</v>
      </c>
      <c r="H27" s="50">
        <f>D27+E27+F27+G27</f>
        <v>1493640</v>
      </c>
      <c r="I27"/>
      <c r="J27"/>
      <c r="K27"/>
      <c r="L27"/>
      <c r="M27"/>
      <c r="N27"/>
      <c r="O27"/>
      <c r="P27"/>
      <c r="Q27"/>
      <c r="R27"/>
    </row>
    <row r="28" spans="1:18" x14ac:dyDescent="0.25">
      <c r="A28" s="4" t="s">
        <v>18</v>
      </c>
      <c r="B28" s="31">
        <v>1015000</v>
      </c>
      <c r="C28" s="33">
        <v>0</v>
      </c>
      <c r="D28" s="16"/>
      <c r="E28" s="16"/>
      <c r="F28" s="16"/>
      <c r="G28" s="16"/>
      <c r="H28" s="13">
        <f t="shared" si="0"/>
        <v>0</v>
      </c>
      <c r="I28"/>
      <c r="J28"/>
      <c r="K28"/>
      <c r="L28"/>
      <c r="M28"/>
      <c r="N28"/>
      <c r="O28"/>
      <c r="P28"/>
      <c r="Q28"/>
      <c r="R28"/>
    </row>
    <row r="29" spans="1:18" x14ac:dyDescent="0.25">
      <c r="A29" s="4" t="s">
        <v>19</v>
      </c>
      <c r="B29" s="31">
        <v>5314366</v>
      </c>
      <c r="C29" s="47">
        <v>-1539465</v>
      </c>
      <c r="D29" s="16"/>
      <c r="E29" s="16">
        <v>447456</v>
      </c>
      <c r="F29" s="16">
        <v>0</v>
      </c>
      <c r="G29" s="16"/>
      <c r="H29" s="50">
        <v>447456</v>
      </c>
      <c r="I29"/>
      <c r="J29"/>
      <c r="K29"/>
      <c r="L29"/>
      <c r="M29"/>
      <c r="N29"/>
      <c r="O29"/>
      <c r="P29"/>
      <c r="Q29"/>
      <c r="R29"/>
    </row>
    <row r="30" spans="1:18" x14ac:dyDescent="0.25">
      <c r="A30" s="4" t="s">
        <v>20</v>
      </c>
      <c r="B30" s="33">
        <v>0</v>
      </c>
      <c r="C30" s="33">
        <v>0</v>
      </c>
      <c r="D30" s="16"/>
      <c r="E30" s="16"/>
      <c r="F30" s="16"/>
      <c r="G30" s="16"/>
      <c r="H30" s="13">
        <f t="shared" si="0"/>
        <v>0</v>
      </c>
      <c r="I30"/>
      <c r="J30"/>
      <c r="K30"/>
      <c r="L30"/>
      <c r="M30"/>
      <c r="N30"/>
      <c r="O30"/>
      <c r="P30"/>
      <c r="Q30"/>
      <c r="R30"/>
    </row>
    <row r="31" spans="1:18" x14ac:dyDescent="0.25">
      <c r="A31" s="4" t="s">
        <v>21</v>
      </c>
      <c r="B31" s="33">
        <v>0</v>
      </c>
      <c r="C31" s="33">
        <v>0</v>
      </c>
      <c r="D31" s="16"/>
      <c r="E31" s="16" t="s">
        <v>84</v>
      </c>
      <c r="F31" s="16"/>
      <c r="G31" s="16"/>
      <c r="H31" s="13">
        <f t="shared" si="0"/>
        <v>0</v>
      </c>
      <c r="I31"/>
      <c r="J31"/>
      <c r="K31"/>
      <c r="L31"/>
      <c r="M31"/>
      <c r="N31"/>
      <c r="O31"/>
      <c r="P31"/>
      <c r="Q31"/>
      <c r="R31"/>
    </row>
    <row r="32" spans="1:18" ht="30" x14ac:dyDescent="0.25">
      <c r="A32" s="4" t="s">
        <v>22</v>
      </c>
      <c r="B32" s="31">
        <v>150000</v>
      </c>
      <c r="C32" s="33">
        <v>0</v>
      </c>
      <c r="D32" s="16"/>
      <c r="E32" s="16"/>
      <c r="F32" s="16"/>
      <c r="G32" s="16"/>
      <c r="H32" s="13">
        <f t="shared" si="0"/>
        <v>0</v>
      </c>
      <c r="I32"/>
      <c r="J32"/>
      <c r="K32"/>
      <c r="L32"/>
      <c r="M32"/>
      <c r="N32"/>
      <c r="O32"/>
      <c r="P32"/>
      <c r="Q32"/>
      <c r="R32"/>
    </row>
    <row r="33" spans="1:18" ht="30" x14ac:dyDescent="0.25">
      <c r="A33" s="4" t="s">
        <v>23</v>
      </c>
      <c r="B33" s="35">
        <v>6231554</v>
      </c>
      <c r="C33" s="33">
        <v>0</v>
      </c>
      <c r="D33" s="16"/>
      <c r="E33" s="16">
        <v>1000000</v>
      </c>
      <c r="F33" s="16">
        <v>500000</v>
      </c>
      <c r="G33" s="16">
        <v>500000</v>
      </c>
      <c r="H33" s="50">
        <f>E33+F33+G33</f>
        <v>2000000</v>
      </c>
      <c r="I33"/>
      <c r="J33"/>
      <c r="K33"/>
      <c r="L33"/>
      <c r="M33"/>
      <c r="N33"/>
      <c r="O33"/>
      <c r="P33"/>
      <c r="Q33"/>
      <c r="R33"/>
    </row>
    <row r="34" spans="1:18" ht="30" x14ac:dyDescent="0.25">
      <c r="A34" s="4" t="s">
        <v>39</v>
      </c>
      <c r="B34" s="33">
        <v>0</v>
      </c>
      <c r="C34" s="33">
        <v>0</v>
      </c>
      <c r="D34" s="16" t="s">
        <v>84</v>
      </c>
      <c r="E34" s="16" t="s">
        <v>84</v>
      </c>
      <c r="F34" s="16"/>
      <c r="G34" s="16"/>
      <c r="H34" s="13" t="str">
        <f t="shared" si="0"/>
        <v xml:space="preserve"> -   </v>
      </c>
      <c r="I34"/>
      <c r="J34"/>
      <c r="K34"/>
      <c r="L34"/>
      <c r="M34"/>
      <c r="N34"/>
      <c r="O34"/>
      <c r="P34"/>
      <c r="Q34"/>
      <c r="R34"/>
    </row>
    <row r="35" spans="1:18" x14ac:dyDescent="0.25">
      <c r="A35" s="4" t="s">
        <v>24</v>
      </c>
      <c r="B35" s="31">
        <v>500000</v>
      </c>
      <c r="C35" s="34">
        <v>650907</v>
      </c>
      <c r="D35" s="16"/>
      <c r="E35" s="16">
        <v>656793.9</v>
      </c>
      <c r="F35" s="16">
        <v>0</v>
      </c>
      <c r="G35" s="16"/>
      <c r="H35" s="50">
        <v>656793.9</v>
      </c>
      <c r="I35"/>
      <c r="J35"/>
      <c r="K35"/>
      <c r="L35"/>
      <c r="M35"/>
      <c r="N35"/>
      <c r="O35"/>
      <c r="P35"/>
      <c r="Q35"/>
      <c r="R35"/>
    </row>
    <row r="36" spans="1:18" x14ac:dyDescent="0.25">
      <c r="A36" s="2" t="s">
        <v>25</v>
      </c>
      <c r="B36" s="39">
        <v>100000</v>
      </c>
      <c r="C36" s="33">
        <v>0</v>
      </c>
      <c r="D36" s="13">
        <v>25000</v>
      </c>
      <c r="E36" s="13" t="s">
        <v>84</v>
      </c>
      <c r="F36" s="13"/>
      <c r="G36" s="13">
        <v>25000</v>
      </c>
      <c r="H36" s="13">
        <f>D36+G36</f>
        <v>50000</v>
      </c>
      <c r="I36"/>
      <c r="J36"/>
      <c r="K36"/>
      <c r="L36"/>
      <c r="M36"/>
      <c r="N36"/>
      <c r="O36"/>
      <c r="P36"/>
      <c r="Q36"/>
      <c r="R36"/>
    </row>
    <row r="37" spans="1:18" ht="28.5" customHeight="1" x14ac:dyDescent="0.25">
      <c r="A37" s="4" t="s">
        <v>26</v>
      </c>
      <c r="B37" s="31">
        <v>100000</v>
      </c>
      <c r="C37" s="33">
        <v>0</v>
      </c>
      <c r="D37" s="14">
        <v>25000</v>
      </c>
      <c r="E37" s="14" t="s">
        <v>84</v>
      </c>
      <c r="F37" s="14"/>
      <c r="G37" s="14">
        <v>25000</v>
      </c>
      <c r="H37" s="64">
        <f>D37+G37</f>
        <v>50000</v>
      </c>
      <c r="I37"/>
      <c r="J37"/>
      <c r="K37"/>
      <c r="L37"/>
      <c r="M37"/>
      <c r="N37"/>
      <c r="O37"/>
      <c r="P37"/>
      <c r="Q37"/>
      <c r="R37"/>
    </row>
    <row r="38" spans="1:18" ht="30" x14ac:dyDescent="0.25">
      <c r="A38" s="4" t="s">
        <v>40</v>
      </c>
      <c r="B38" s="33">
        <v>0</v>
      </c>
      <c r="C38" s="33">
        <v>0</v>
      </c>
      <c r="D38" s="15"/>
      <c r="E38" s="15"/>
      <c r="F38" s="15"/>
      <c r="G38" s="15"/>
      <c r="H38" s="13">
        <f t="shared" si="0"/>
        <v>0</v>
      </c>
      <c r="I38"/>
      <c r="J38"/>
      <c r="K38"/>
      <c r="L38"/>
      <c r="M38"/>
      <c r="N38"/>
      <c r="O38"/>
      <c r="P38"/>
      <c r="Q38"/>
      <c r="R38"/>
    </row>
    <row r="39" spans="1:18" ht="30" x14ac:dyDescent="0.25">
      <c r="A39" s="4" t="s">
        <v>41</v>
      </c>
      <c r="B39" s="33">
        <v>0</v>
      </c>
      <c r="C39" s="33">
        <v>0</v>
      </c>
      <c r="D39" s="15"/>
      <c r="E39" s="15"/>
      <c r="F39" s="15"/>
      <c r="G39" s="15"/>
      <c r="H39" s="13">
        <f t="shared" si="0"/>
        <v>0</v>
      </c>
      <c r="I39"/>
      <c r="J39"/>
      <c r="K39"/>
      <c r="L39"/>
      <c r="M39"/>
      <c r="N39"/>
      <c r="O39"/>
      <c r="P39"/>
      <c r="Q39"/>
      <c r="R39"/>
    </row>
    <row r="40" spans="1:18" ht="30" x14ac:dyDescent="0.25">
      <c r="A40" s="4" t="s">
        <v>42</v>
      </c>
      <c r="B40" s="33">
        <v>0</v>
      </c>
      <c r="C40" s="33">
        <v>0</v>
      </c>
      <c r="D40" s="15"/>
      <c r="E40" s="15"/>
      <c r="F40" s="15"/>
      <c r="G40" s="15"/>
      <c r="H40" s="13">
        <f t="shared" si="0"/>
        <v>0</v>
      </c>
      <c r="I40"/>
      <c r="J40"/>
      <c r="K40"/>
      <c r="L40"/>
      <c r="M40"/>
      <c r="N40"/>
      <c r="O40"/>
      <c r="P40"/>
      <c r="Q40"/>
      <c r="R40"/>
    </row>
    <row r="41" spans="1:18" ht="30" x14ac:dyDescent="0.25">
      <c r="A41" s="4" t="s">
        <v>43</v>
      </c>
      <c r="B41" s="33">
        <v>0</v>
      </c>
      <c r="C41" s="33">
        <v>0</v>
      </c>
      <c r="D41" s="15"/>
      <c r="E41" s="15"/>
      <c r="F41" s="15"/>
      <c r="G41" s="15"/>
      <c r="H41" s="13">
        <f t="shared" si="0"/>
        <v>0</v>
      </c>
      <c r="I41"/>
      <c r="J41"/>
      <c r="K41"/>
      <c r="L41"/>
      <c r="M41"/>
      <c r="N41"/>
      <c r="O41"/>
      <c r="P41"/>
      <c r="Q41"/>
      <c r="R41"/>
    </row>
    <row r="42" spans="1:18" ht="30" x14ac:dyDescent="0.25">
      <c r="A42" s="4" t="s">
        <v>27</v>
      </c>
      <c r="B42" s="4"/>
      <c r="C42" s="4"/>
      <c r="D42" s="15"/>
      <c r="E42" s="15"/>
      <c r="F42" s="15"/>
      <c r="G42" s="15"/>
      <c r="H42" s="13">
        <f t="shared" si="0"/>
        <v>0</v>
      </c>
      <c r="I42"/>
      <c r="J42"/>
      <c r="K42"/>
      <c r="L42"/>
      <c r="M42"/>
      <c r="N42"/>
      <c r="O42"/>
      <c r="P42"/>
      <c r="Q42"/>
      <c r="R42"/>
    </row>
    <row r="43" spans="1:18" ht="30" x14ac:dyDescent="0.25">
      <c r="A43" s="4" t="s">
        <v>44</v>
      </c>
      <c r="B43" s="33">
        <v>0</v>
      </c>
      <c r="C43" s="33">
        <v>0</v>
      </c>
      <c r="D43" s="17" t="s">
        <v>84</v>
      </c>
      <c r="E43" s="17" t="s">
        <v>84</v>
      </c>
      <c r="H43" s="13" t="str">
        <f t="shared" si="0"/>
        <v xml:space="preserve"> -   </v>
      </c>
      <c r="I43"/>
      <c r="J43"/>
      <c r="K43"/>
      <c r="L43"/>
      <c r="M43"/>
      <c r="N43"/>
      <c r="O43"/>
      <c r="P43"/>
      <c r="Q43"/>
      <c r="R43"/>
    </row>
    <row r="44" spans="1:18" x14ac:dyDescent="0.25">
      <c r="A44" s="2" t="s">
        <v>45</v>
      </c>
      <c r="B44" s="2"/>
      <c r="C44" s="2"/>
      <c r="D44" s="13"/>
      <c r="E44" s="13"/>
      <c r="F44" s="13"/>
      <c r="G44" s="13"/>
      <c r="H44" s="13">
        <f t="shared" si="0"/>
        <v>0</v>
      </c>
      <c r="I44"/>
      <c r="J44"/>
      <c r="K44"/>
      <c r="L44"/>
      <c r="M44"/>
      <c r="N44"/>
      <c r="O44"/>
      <c r="P44"/>
      <c r="Q44"/>
      <c r="R44"/>
    </row>
    <row r="45" spans="1:18" ht="30" x14ac:dyDescent="0.25">
      <c r="A45" s="4" t="s">
        <v>46</v>
      </c>
      <c r="B45" s="4"/>
      <c r="C45" s="4"/>
      <c r="D45" s="16"/>
      <c r="E45" s="16"/>
      <c r="F45" s="16"/>
      <c r="G45" s="16"/>
      <c r="H45" s="13">
        <f t="shared" si="0"/>
        <v>0</v>
      </c>
      <c r="I45"/>
      <c r="J45"/>
      <c r="K45"/>
      <c r="L45"/>
      <c r="M45"/>
      <c r="N45"/>
      <c r="O45"/>
      <c r="P45"/>
      <c r="Q45"/>
      <c r="R45"/>
    </row>
    <row r="46" spans="1:18" ht="30" x14ac:dyDescent="0.25">
      <c r="A46" s="4" t="s">
        <v>47</v>
      </c>
      <c r="B46" s="4"/>
      <c r="C46" s="4"/>
      <c r="D46" s="16"/>
      <c r="E46" s="16"/>
      <c r="F46" s="16"/>
      <c r="G46" s="16"/>
      <c r="H46" s="13">
        <f t="shared" si="0"/>
        <v>0</v>
      </c>
      <c r="I46"/>
      <c r="J46"/>
      <c r="K46"/>
      <c r="L46"/>
      <c r="M46"/>
      <c r="N46"/>
      <c r="O46"/>
      <c r="P46"/>
      <c r="Q46"/>
      <c r="R46"/>
    </row>
    <row r="47" spans="1:18" ht="30" x14ac:dyDescent="0.25">
      <c r="A47" s="4" t="s">
        <v>48</v>
      </c>
      <c r="B47" s="4"/>
      <c r="C47" s="4"/>
      <c r="D47" s="16"/>
      <c r="E47" s="16"/>
      <c r="F47" s="16"/>
      <c r="G47" s="16"/>
      <c r="H47" s="13">
        <f t="shared" si="0"/>
        <v>0</v>
      </c>
      <c r="I47"/>
      <c r="J47"/>
      <c r="K47"/>
      <c r="L47"/>
      <c r="M47"/>
      <c r="N47"/>
      <c r="O47"/>
      <c r="P47"/>
      <c r="Q47"/>
      <c r="R47"/>
    </row>
    <row r="48" spans="1:18" ht="30" x14ac:dyDescent="0.25">
      <c r="A48" s="4" t="s">
        <v>49</v>
      </c>
      <c r="B48" s="4"/>
      <c r="C48" s="4"/>
      <c r="D48" s="16"/>
      <c r="E48" s="16"/>
      <c r="F48" s="16"/>
      <c r="G48" s="16"/>
      <c r="H48" s="13">
        <f t="shared" si="0"/>
        <v>0</v>
      </c>
      <c r="I48"/>
      <c r="J48"/>
      <c r="K48"/>
      <c r="L48"/>
      <c r="M48"/>
      <c r="N48"/>
      <c r="O48"/>
      <c r="P48"/>
      <c r="Q48"/>
      <c r="R48"/>
    </row>
    <row r="49" spans="1:18" ht="30" x14ac:dyDescent="0.25">
      <c r="A49" s="4" t="s">
        <v>50</v>
      </c>
      <c r="B49" s="4"/>
      <c r="C49" s="4"/>
      <c r="D49" s="16"/>
      <c r="E49" s="16"/>
      <c r="F49" s="16"/>
      <c r="G49" s="16"/>
      <c r="H49" s="13">
        <f t="shared" si="0"/>
        <v>0</v>
      </c>
      <c r="I49"/>
      <c r="J49"/>
      <c r="K49"/>
      <c r="L49"/>
      <c r="M49"/>
      <c r="N49"/>
      <c r="O49"/>
      <c r="P49"/>
      <c r="Q49"/>
      <c r="R49"/>
    </row>
    <row r="50" spans="1:18" ht="30" x14ac:dyDescent="0.25">
      <c r="A50" s="4" t="s">
        <v>51</v>
      </c>
      <c r="B50" s="4"/>
      <c r="C50" s="4"/>
      <c r="D50" s="16"/>
      <c r="E50" s="16"/>
      <c r="F50" s="16"/>
      <c r="G50" s="16"/>
      <c r="H50" s="13">
        <f t="shared" si="0"/>
        <v>0</v>
      </c>
      <c r="I50"/>
      <c r="J50"/>
      <c r="K50"/>
      <c r="L50"/>
      <c r="M50"/>
      <c r="N50"/>
      <c r="O50"/>
      <c r="P50"/>
      <c r="Q50"/>
      <c r="R50"/>
    </row>
    <row r="51" spans="1:18" ht="30" x14ac:dyDescent="0.25">
      <c r="A51" s="4" t="s">
        <v>52</v>
      </c>
      <c r="B51" s="4"/>
      <c r="C51" s="4"/>
      <c r="D51" s="16"/>
      <c r="E51" s="16"/>
      <c r="F51" s="16"/>
      <c r="G51" s="16"/>
      <c r="H51" s="13">
        <f t="shared" si="0"/>
        <v>0</v>
      </c>
      <c r="I51"/>
      <c r="J51"/>
      <c r="K51"/>
      <c r="L51"/>
      <c r="M51"/>
      <c r="N51"/>
      <c r="O51"/>
      <c r="P51"/>
      <c r="Q51"/>
      <c r="R51"/>
    </row>
    <row r="52" spans="1:18" x14ac:dyDescent="0.25">
      <c r="A52" s="2" t="s">
        <v>28</v>
      </c>
      <c r="B52" s="39">
        <v>543000</v>
      </c>
      <c r="C52" s="48">
        <f>C57+C53</f>
        <v>484198</v>
      </c>
      <c r="D52" s="13"/>
      <c r="E52" s="13"/>
      <c r="F52" s="13">
        <v>1016870.04</v>
      </c>
      <c r="G52" s="13"/>
      <c r="H52" s="13">
        <v>1016870.04</v>
      </c>
      <c r="I52"/>
      <c r="J52"/>
      <c r="K52"/>
      <c r="L52"/>
      <c r="M52"/>
      <c r="N52"/>
      <c r="O52"/>
      <c r="P52"/>
      <c r="Q52"/>
      <c r="R52"/>
    </row>
    <row r="53" spans="1:18" x14ac:dyDescent="0.25">
      <c r="A53" s="4" t="s">
        <v>29</v>
      </c>
      <c r="B53" s="31">
        <v>543000</v>
      </c>
      <c r="C53" s="47">
        <v>416510</v>
      </c>
      <c r="D53" s="16"/>
      <c r="E53" s="16"/>
      <c r="F53" s="16">
        <v>959508.04</v>
      </c>
      <c r="G53" s="16"/>
      <c r="H53" s="50">
        <v>959508.04</v>
      </c>
      <c r="I53"/>
      <c r="J53"/>
      <c r="K53"/>
      <c r="L53"/>
      <c r="M53"/>
      <c r="N53"/>
      <c r="O53"/>
      <c r="P53"/>
      <c r="Q53"/>
      <c r="R53"/>
    </row>
    <row r="54" spans="1:18" ht="30" x14ac:dyDescent="0.25">
      <c r="A54" s="4" t="s">
        <v>30</v>
      </c>
      <c r="B54" s="4"/>
      <c r="C54" s="4"/>
      <c r="D54" s="16"/>
      <c r="E54" s="16"/>
      <c r="F54" s="16"/>
      <c r="G54" s="16"/>
      <c r="H54" s="13">
        <f t="shared" si="0"/>
        <v>0</v>
      </c>
      <c r="I54"/>
      <c r="J54"/>
      <c r="K54"/>
      <c r="L54"/>
      <c r="M54"/>
      <c r="N54"/>
      <c r="O54"/>
      <c r="P54"/>
      <c r="Q54"/>
      <c r="R54"/>
    </row>
    <row r="55" spans="1:18" ht="30" x14ac:dyDescent="0.25">
      <c r="A55" s="4" t="s">
        <v>31</v>
      </c>
      <c r="B55" s="4"/>
      <c r="C55" s="4"/>
      <c r="D55" s="16"/>
      <c r="E55" s="16"/>
      <c r="F55" s="16"/>
      <c r="G55" s="16"/>
      <c r="H55" s="13">
        <f t="shared" si="0"/>
        <v>0</v>
      </c>
      <c r="I55"/>
      <c r="J55"/>
      <c r="K55"/>
      <c r="L55"/>
      <c r="M55"/>
      <c r="N55"/>
      <c r="O55"/>
      <c r="P55"/>
      <c r="Q55"/>
      <c r="R55"/>
    </row>
    <row r="56" spans="1:18" ht="30" x14ac:dyDescent="0.25">
      <c r="A56" s="4" t="s">
        <v>32</v>
      </c>
      <c r="B56" s="4"/>
      <c r="C56" s="4"/>
      <c r="D56" s="16"/>
      <c r="E56" s="16"/>
      <c r="F56" s="16"/>
      <c r="G56" s="16"/>
      <c r="H56" s="13">
        <f t="shared" si="0"/>
        <v>0</v>
      </c>
      <c r="I56"/>
      <c r="J56"/>
      <c r="K56"/>
      <c r="L56"/>
      <c r="M56"/>
      <c r="N56"/>
      <c r="O56"/>
      <c r="P56"/>
      <c r="Q56"/>
      <c r="R56"/>
    </row>
    <row r="57" spans="1:18" ht="30" x14ac:dyDescent="0.25">
      <c r="A57" s="4" t="s">
        <v>33</v>
      </c>
      <c r="B57" s="4"/>
      <c r="C57" s="35">
        <v>67688</v>
      </c>
      <c r="D57" s="16"/>
      <c r="E57" s="16"/>
      <c r="F57" s="16">
        <v>57362</v>
      </c>
      <c r="G57" s="16"/>
      <c r="H57" s="50">
        <v>57362</v>
      </c>
      <c r="I57"/>
      <c r="J57"/>
      <c r="K57"/>
      <c r="L57"/>
      <c r="M57"/>
      <c r="N57"/>
      <c r="O57"/>
      <c r="P57"/>
      <c r="Q57"/>
      <c r="R57"/>
    </row>
    <row r="58" spans="1:18" x14ac:dyDescent="0.25">
      <c r="A58" s="4" t="s">
        <v>53</v>
      </c>
      <c r="B58" s="4"/>
      <c r="C58" s="4"/>
      <c r="D58" s="16"/>
      <c r="E58" s="16"/>
      <c r="F58" s="16"/>
      <c r="G58" s="16"/>
      <c r="H58" s="13">
        <f t="shared" si="0"/>
        <v>0</v>
      </c>
      <c r="I58"/>
      <c r="J58"/>
      <c r="K58"/>
      <c r="L58"/>
      <c r="M58"/>
      <c r="N58"/>
      <c r="O58"/>
      <c r="P58"/>
      <c r="Q58"/>
      <c r="R58"/>
    </row>
    <row r="59" spans="1:18" x14ac:dyDescent="0.25">
      <c r="A59" s="4" t="s">
        <v>54</v>
      </c>
      <c r="B59" s="4"/>
      <c r="C59" s="4"/>
      <c r="D59" s="16"/>
      <c r="E59" s="16"/>
      <c r="F59" s="16"/>
      <c r="G59" s="16"/>
      <c r="H59" s="13">
        <f t="shared" si="0"/>
        <v>0</v>
      </c>
      <c r="I59"/>
      <c r="J59"/>
      <c r="K59"/>
      <c r="L59"/>
      <c r="M59"/>
      <c r="N59"/>
      <c r="O59"/>
      <c r="P59"/>
      <c r="Q59"/>
      <c r="R59"/>
    </row>
    <row r="60" spans="1:18" x14ac:dyDescent="0.25">
      <c r="A60" s="4" t="s">
        <v>34</v>
      </c>
      <c r="B60" s="4"/>
      <c r="C60" s="4"/>
      <c r="D60" s="16"/>
      <c r="E60" s="16"/>
      <c r="F60" s="16"/>
      <c r="G60" s="16"/>
      <c r="H60" s="13">
        <f t="shared" si="0"/>
        <v>0</v>
      </c>
      <c r="I60"/>
      <c r="J60"/>
      <c r="K60"/>
      <c r="L60"/>
      <c r="M60"/>
      <c r="N60"/>
      <c r="O60"/>
      <c r="P60"/>
      <c r="Q60"/>
      <c r="R60"/>
    </row>
    <row r="61" spans="1:18" ht="30" x14ac:dyDescent="0.25">
      <c r="A61" s="4" t="s">
        <v>55</v>
      </c>
      <c r="B61" s="4"/>
      <c r="C61" s="4"/>
      <c r="D61" s="16"/>
      <c r="E61" s="16"/>
      <c r="F61" s="16"/>
      <c r="G61" s="16"/>
      <c r="H61" s="13">
        <f t="shared" si="0"/>
        <v>0</v>
      </c>
      <c r="I61"/>
      <c r="J61"/>
      <c r="K61"/>
      <c r="L61"/>
      <c r="M61"/>
      <c r="N61"/>
      <c r="O61"/>
      <c r="P61"/>
      <c r="Q61"/>
      <c r="R61"/>
    </row>
    <row r="62" spans="1:18" x14ac:dyDescent="0.25">
      <c r="A62" s="2" t="s">
        <v>56</v>
      </c>
      <c r="B62" s="13" t="s">
        <v>84</v>
      </c>
      <c r="C62" s="13" t="s">
        <v>84</v>
      </c>
      <c r="D62" s="13"/>
      <c r="E62" s="13" t="s">
        <v>84</v>
      </c>
      <c r="F62" s="13"/>
      <c r="G62" s="13"/>
      <c r="H62" s="13">
        <f t="shared" si="0"/>
        <v>0</v>
      </c>
      <c r="I62"/>
      <c r="J62"/>
      <c r="K62"/>
      <c r="L62"/>
      <c r="M62"/>
      <c r="N62"/>
      <c r="O62"/>
      <c r="P62"/>
      <c r="Q62"/>
      <c r="R62"/>
    </row>
    <row r="63" spans="1:18" x14ac:dyDescent="0.25">
      <c r="A63" s="4" t="s">
        <v>57</v>
      </c>
      <c r="B63" s="4"/>
      <c r="C63" s="4"/>
      <c r="D63" s="16"/>
      <c r="E63" s="16"/>
      <c r="F63" s="16"/>
      <c r="G63" s="16"/>
      <c r="H63" s="13">
        <f t="shared" si="0"/>
        <v>0</v>
      </c>
      <c r="I63"/>
      <c r="J63"/>
      <c r="K63"/>
      <c r="L63"/>
      <c r="M63"/>
      <c r="N63"/>
      <c r="O63"/>
      <c r="P63"/>
      <c r="Q63"/>
      <c r="R63"/>
    </row>
    <row r="64" spans="1:18" x14ac:dyDescent="0.25">
      <c r="A64" s="4" t="s">
        <v>58</v>
      </c>
      <c r="B64" s="4"/>
      <c r="C64" s="4"/>
      <c r="D64" s="16"/>
      <c r="E64" s="16"/>
      <c r="F64" s="16"/>
      <c r="G64" s="16"/>
      <c r="H64" s="13">
        <f t="shared" si="0"/>
        <v>0</v>
      </c>
      <c r="I64"/>
      <c r="J64"/>
      <c r="K64"/>
      <c r="L64"/>
      <c r="M64"/>
      <c r="N64"/>
      <c r="O64"/>
      <c r="P64"/>
      <c r="Q64"/>
      <c r="R64"/>
    </row>
    <row r="65" spans="1:18" ht="30" x14ac:dyDescent="0.25">
      <c r="A65" s="4" t="s">
        <v>59</v>
      </c>
      <c r="B65" s="4"/>
      <c r="C65" s="4"/>
      <c r="D65" s="16"/>
      <c r="E65" s="16"/>
      <c r="F65" s="16"/>
      <c r="G65" s="16"/>
      <c r="H65" s="13">
        <f t="shared" si="0"/>
        <v>0</v>
      </c>
      <c r="I65"/>
      <c r="J65"/>
      <c r="K65"/>
      <c r="L65"/>
      <c r="M65"/>
      <c r="N65"/>
      <c r="O65"/>
      <c r="P65"/>
      <c r="Q65"/>
      <c r="R65"/>
    </row>
    <row r="66" spans="1:18" ht="45" x14ac:dyDescent="0.25">
      <c r="A66" s="4" t="s">
        <v>60</v>
      </c>
      <c r="B66" s="4"/>
      <c r="C66" s="4"/>
      <c r="D66" s="16"/>
      <c r="E66" s="16"/>
      <c r="F66" s="16"/>
      <c r="G66" s="16"/>
      <c r="H66" s="13">
        <f t="shared" si="0"/>
        <v>0</v>
      </c>
      <c r="I66"/>
      <c r="J66"/>
      <c r="K66"/>
      <c r="L66"/>
      <c r="M66"/>
      <c r="N66"/>
      <c r="O66"/>
      <c r="P66"/>
      <c r="Q66"/>
      <c r="R66"/>
    </row>
    <row r="67" spans="1:18" ht="30" x14ac:dyDescent="0.25">
      <c r="A67" s="2" t="s">
        <v>61</v>
      </c>
      <c r="B67" s="13" t="s">
        <v>84</v>
      </c>
      <c r="C67" s="13" t="s">
        <v>84</v>
      </c>
      <c r="D67" s="13"/>
      <c r="E67" s="13"/>
      <c r="F67" s="13"/>
      <c r="G67" s="13"/>
      <c r="H67" s="13">
        <f t="shared" si="0"/>
        <v>0</v>
      </c>
      <c r="I67" s="13" t="s">
        <v>84</v>
      </c>
      <c r="J67"/>
      <c r="K67"/>
      <c r="L67"/>
      <c r="M67"/>
      <c r="N67"/>
      <c r="O67"/>
      <c r="P67"/>
      <c r="Q67"/>
      <c r="R67"/>
    </row>
    <row r="68" spans="1:18" x14ac:dyDescent="0.25">
      <c r="A68" s="4" t="s">
        <v>62</v>
      </c>
      <c r="B68" s="4"/>
      <c r="C68" s="4"/>
      <c r="D68" s="16"/>
      <c r="E68" s="16"/>
      <c r="F68" s="16"/>
      <c r="G68" s="16"/>
      <c r="H68" s="13">
        <f t="shared" si="0"/>
        <v>0</v>
      </c>
      <c r="I68"/>
      <c r="J68"/>
      <c r="K68"/>
      <c r="L68"/>
      <c r="M68"/>
      <c r="N68"/>
      <c r="O68"/>
      <c r="P68"/>
      <c r="Q68"/>
      <c r="R68"/>
    </row>
    <row r="69" spans="1:18" ht="30" x14ac:dyDescent="0.25">
      <c r="A69" s="4" t="s">
        <v>63</v>
      </c>
      <c r="B69" s="4"/>
      <c r="C69" s="4"/>
      <c r="D69" s="16"/>
      <c r="E69" s="16"/>
      <c r="F69" s="16"/>
      <c r="G69" s="16"/>
      <c r="H69" s="13">
        <f t="shared" si="0"/>
        <v>0</v>
      </c>
      <c r="I69"/>
      <c r="J69"/>
      <c r="K69"/>
      <c r="L69"/>
      <c r="M69"/>
      <c r="N69"/>
      <c r="O69"/>
      <c r="P69"/>
      <c r="Q69"/>
      <c r="R69"/>
    </row>
    <row r="70" spans="1:18" x14ac:dyDescent="0.25">
      <c r="A70" s="2" t="s">
        <v>64</v>
      </c>
      <c r="B70" s="2"/>
      <c r="C70" s="2"/>
      <c r="D70" s="13"/>
      <c r="E70" s="13"/>
      <c r="F70" s="13"/>
      <c r="G70" s="13"/>
      <c r="H70" s="13">
        <f t="shared" si="0"/>
        <v>0</v>
      </c>
      <c r="I70"/>
      <c r="J70"/>
      <c r="K70"/>
      <c r="L70"/>
      <c r="M70"/>
      <c r="N70"/>
      <c r="O70"/>
      <c r="P70"/>
      <c r="Q70"/>
      <c r="R70"/>
    </row>
    <row r="71" spans="1:18" x14ac:dyDescent="0.25">
      <c r="A71" s="4" t="s">
        <v>65</v>
      </c>
      <c r="B71" s="4"/>
      <c r="C71" s="4"/>
      <c r="D71" s="16"/>
      <c r="E71" s="16"/>
      <c r="F71" s="16"/>
      <c r="G71" s="16"/>
      <c r="H71" s="13">
        <f t="shared" si="0"/>
        <v>0</v>
      </c>
      <c r="I71"/>
      <c r="J71"/>
      <c r="K71"/>
      <c r="L71"/>
      <c r="M71"/>
      <c r="N71"/>
      <c r="O71"/>
      <c r="P71"/>
      <c r="Q71"/>
      <c r="R71"/>
    </row>
    <row r="72" spans="1:18" x14ac:dyDescent="0.25">
      <c r="A72" s="4" t="s">
        <v>66</v>
      </c>
      <c r="B72" s="4"/>
      <c r="C72" s="4"/>
      <c r="D72" s="16"/>
      <c r="E72" s="16"/>
      <c r="F72" s="16"/>
      <c r="G72" s="16"/>
      <c r="H72" s="13">
        <f t="shared" si="0"/>
        <v>0</v>
      </c>
      <c r="I72"/>
      <c r="J72"/>
      <c r="K72"/>
      <c r="L72"/>
      <c r="M72"/>
      <c r="N72"/>
      <c r="O72"/>
      <c r="P72"/>
      <c r="Q72"/>
      <c r="R72"/>
    </row>
    <row r="73" spans="1:18" ht="30" x14ac:dyDescent="0.25">
      <c r="A73" s="4" t="s">
        <v>67</v>
      </c>
      <c r="B73" s="4"/>
      <c r="C73" s="4"/>
      <c r="D73" s="16"/>
      <c r="E73" s="16"/>
      <c r="F73" s="16"/>
      <c r="G73" s="16"/>
      <c r="H73" s="13">
        <f t="shared" si="0"/>
        <v>0</v>
      </c>
      <c r="I73"/>
      <c r="J73"/>
      <c r="K73"/>
      <c r="L73"/>
      <c r="M73"/>
      <c r="N73"/>
      <c r="O73"/>
      <c r="P73"/>
      <c r="Q73"/>
      <c r="R73"/>
    </row>
    <row r="74" spans="1:18" x14ac:dyDescent="0.25">
      <c r="A74" s="5" t="s">
        <v>35</v>
      </c>
      <c r="B74" s="40">
        <f>B52+B36+B26+B16+B10</f>
        <v>74782554</v>
      </c>
      <c r="C74" s="41">
        <f>C52-C26+C16-C11</f>
        <v>2157583</v>
      </c>
      <c r="D74" s="18">
        <f>+D36+D26+D16+D10</f>
        <v>4146800.1</v>
      </c>
      <c r="E74" s="49">
        <f>E26+E16+E10</f>
        <v>6581687.7000000002</v>
      </c>
      <c r="F74" s="49">
        <f>F52+F26+F16+F10</f>
        <v>5632290.0700000003</v>
      </c>
      <c r="G74" s="49">
        <f>G36+G26+G16+G10</f>
        <v>4530123.25</v>
      </c>
      <c r="H74" s="49">
        <f>D74+E74+F74+G74</f>
        <v>20890901.120000001</v>
      </c>
      <c r="I74"/>
      <c r="J74"/>
      <c r="K74"/>
      <c r="L74"/>
      <c r="M74"/>
      <c r="N74"/>
      <c r="O74"/>
      <c r="P74"/>
      <c r="Q74"/>
      <c r="R74"/>
    </row>
    <row r="75" spans="1:18" x14ac:dyDescent="0.25">
      <c r="A75" s="3"/>
      <c r="B75" s="3"/>
      <c r="C75" s="3"/>
      <c r="D75" s="16"/>
      <c r="E75" s="16"/>
      <c r="F75" s="16"/>
      <c r="G75" s="16"/>
      <c r="H75" s="13">
        <f t="shared" ref="H75:H86" si="1">+D75</f>
        <v>0</v>
      </c>
      <c r="I75"/>
      <c r="J75"/>
      <c r="K75"/>
      <c r="L75"/>
      <c r="M75"/>
      <c r="N75"/>
      <c r="O75"/>
      <c r="P75"/>
      <c r="Q75"/>
      <c r="R75"/>
    </row>
    <row r="76" spans="1:18" x14ac:dyDescent="0.25">
      <c r="A76" s="1" t="s">
        <v>68</v>
      </c>
      <c r="B76" s="1"/>
      <c r="C76" s="1"/>
      <c r="D76" s="19"/>
      <c r="E76" s="19"/>
      <c r="F76" s="55"/>
      <c r="G76" s="55"/>
      <c r="H76" s="13">
        <f t="shared" si="1"/>
        <v>0</v>
      </c>
      <c r="I76"/>
      <c r="J76"/>
      <c r="K76"/>
      <c r="L76"/>
      <c r="M76"/>
      <c r="N76"/>
      <c r="O76"/>
      <c r="P76"/>
      <c r="Q76"/>
      <c r="R76"/>
    </row>
    <row r="77" spans="1:18" x14ac:dyDescent="0.25">
      <c r="A77" s="2" t="s">
        <v>69</v>
      </c>
      <c r="B77" s="2"/>
      <c r="C77" s="2"/>
      <c r="D77" s="13"/>
      <c r="E77" s="13"/>
      <c r="F77" s="13"/>
      <c r="G77" s="13"/>
      <c r="H77" s="13">
        <f t="shared" si="1"/>
        <v>0</v>
      </c>
      <c r="I77"/>
      <c r="J77"/>
      <c r="K77"/>
      <c r="L77"/>
      <c r="M77"/>
      <c r="N77"/>
      <c r="O77"/>
      <c r="P77"/>
      <c r="Q77"/>
      <c r="R77"/>
    </row>
    <row r="78" spans="1:18" ht="30" x14ac:dyDescent="0.25">
      <c r="A78" s="4" t="s">
        <v>70</v>
      </c>
      <c r="B78" s="4"/>
      <c r="C78" s="4"/>
      <c r="D78" s="16"/>
      <c r="E78" s="16"/>
      <c r="F78" s="16"/>
      <c r="G78" s="16"/>
      <c r="H78" s="13">
        <f t="shared" si="1"/>
        <v>0</v>
      </c>
      <c r="I78"/>
      <c r="J78"/>
      <c r="K78"/>
      <c r="L78"/>
      <c r="M78"/>
      <c r="N78"/>
      <c r="O78"/>
      <c r="P78"/>
      <c r="Q78"/>
      <c r="R78"/>
    </row>
    <row r="79" spans="1:18" ht="30" x14ac:dyDescent="0.25">
      <c r="A79" s="4" t="s">
        <v>71</v>
      </c>
      <c r="B79" s="4"/>
      <c r="C79" s="4"/>
      <c r="D79" s="16"/>
      <c r="E79" s="16"/>
      <c r="F79" s="16"/>
      <c r="G79" s="16"/>
      <c r="H79" s="13">
        <f t="shared" si="1"/>
        <v>0</v>
      </c>
      <c r="I79"/>
      <c r="J79"/>
      <c r="K79"/>
      <c r="L79"/>
      <c r="M79"/>
      <c r="N79"/>
      <c r="O79"/>
      <c r="P79"/>
      <c r="Q79"/>
      <c r="R79"/>
    </row>
    <row r="80" spans="1:18" x14ac:dyDescent="0.25">
      <c r="A80" s="2" t="s">
        <v>72</v>
      </c>
      <c r="B80" s="2"/>
      <c r="C80" s="2"/>
      <c r="D80" s="13"/>
      <c r="E80" s="13"/>
      <c r="F80" s="13"/>
      <c r="G80" s="13"/>
      <c r="H80" s="13">
        <f t="shared" si="1"/>
        <v>0</v>
      </c>
      <c r="I80"/>
      <c r="J80"/>
      <c r="K80"/>
      <c r="L80"/>
      <c r="M80"/>
      <c r="N80"/>
      <c r="O80"/>
      <c r="P80"/>
      <c r="Q80"/>
      <c r="R80"/>
    </row>
    <row r="81" spans="1:18" x14ac:dyDescent="0.25">
      <c r="A81" s="4" t="s">
        <v>73</v>
      </c>
      <c r="B81" s="4"/>
      <c r="C81" s="4"/>
      <c r="D81" s="16"/>
      <c r="E81" s="16"/>
      <c r="F81" s="16"/>
      <c r="G81" s="16"/>
      <c r="H81" s="13">
        <f t="shared" si="1"/>
        <v>0</v>
      </c>
      <c r="I81"/>
      <c r="J81"/>
      <c r="K81"/>
      <c r="L81"/>
      <c r="M81"/>
      <c r="N81"/>
      <c r="O81"/>
      <c r="P81"/>
      <c r="Q81"/>
      <c r="R81"/>
    </row>
    <row r="82" spans="1:18" x14ac:dyDescent="0.25">
      <c r="A82" s="4" t="s">
        <v>74</v>
      </c>
      <c r="B82" s="4"/>
      <c r="C82" s="4"/>
      <c r="D82" s="16"/>
      <c r="E82" s="16"/>
      <c r="F82" s="16"/>
      <c r="G82" s="16"/>
      <c r="H82" s="13">
        <f t="shared" si="1"/>
        <v>0</v>
      </c>
      <c r="I82"/>
      <c r="J82"/>
      <c r="K82"/>
      <c r="L82"/>
      <c r="M82"/>
      <c r="N82"/>
      <c r="O82"/>
      <c r="P82"/>
      <c r="Q82"/>
      <c r="R82"/>
    </row>
    <row r="83" spans="1:18" x14ac:dyDescent="0.25">
      <c r="A83" s="2" t="s">
        <v>75</v>
      </c>
      <c r="B83" s="2"/>
      <c r="C83" s="2"/>
      <c r="D83" s="13"/>
      <c r="E83" s="13"/>
      <c r="F83" s="13"/>
      <c r="G83" s="13"/>
      <c r="H83" s="13">
        <f t="shared" si="1"/>
        <v>0</v>
      </c>
      <c r="I83"/>
      <c r="J83"/>
      <c r="K83"/>
      <c r="L83"/>
      <c r="M83"/>
      <c r="N83"/>
      <c r="O83"/>
      <c r="P83"/>
      <c r="Q83"/>
      <c r="R83"/>
    </row>
    <row r="84" spans="1:18" ht="30" x14ac:dyDescent="0.25">
      <c r="A84" s="4" t="s">
        <v>76</v>
      </c>
      <c r="B84" s="4"/>
      <c r="C84" s="4"/>
      <c r="D84" s="16"/>
      <c r="E84" s="16"/>
      <c r="F84" s="16"/>
      <c r="G84" s="16"/>
      <c r="H84" s="13">
        <f t="shared" si="1"/>
        <v>0</v>
      </c>
      <c r="I84"/>
      <c r="J84"/>
      <c r="K84"/>
      <c r="L84"/>
      <c r="M84"/>
      <c r="N84"/>
      <c r="O84"/>
      <c r="P84"/>
      <c r="Q84"/>
      <c r="R84"/>
    </row>
    <row r="85" spans="1:18" x14ac:dyDescent="0.25">
      <c r="A85" s="5" t="s">
        <v>77</v>
      </c>
      <c r="B85" s="5"/>
      <c r="C85" s="5"/>
      <c r="D85" s="20"/>
      <c r="E85" s="20"/>
      <c r="F85" s="56"/>
      <c r="G85" s="56"/>
      <c r="H85" s="56"/>
      <c r="I85"/>
      <c r="J85"/>
      <c r="K85"/>
      <c r="L85"/>
      <c r="M85"/>
      <c r="N85"/>
      <c r="O85"/>
      <c r="P85"/>
      <c r="Q85"/>
      <c r="R85"/>
    </row>
    <row r="86" spans="1:18" x14ac:dyDescent="0.25">
      <c r="H86" s="13">
        <f t="shared" si="1"/>
        <v>0</v>
      </c>
      <c r="I86"/>
      <c r="J86"/>
      <c r="K86"/>
      <c r="L86"/>
      <c r="M86"/>
      <c r="N86"/>
      <c r="O86"/>
      <c r="P86"/>
      <c r="Q86"/>
      <c r="R86"/>
    </row>
    <row r="87" spans="1:18" ht="15.75" x14ac:dyDescent="0.25">
      <c r="A87" s="6" t="s">
        <v>78</v>
      </c>
      <c r="B87" s="42">
        <f>B53+B36+B26+B16+B10</f>
        <v>74782554</v>
      </c>
      <c r="C87" s="43">
        <f>C74</f>
        <v>2157583</v>
      </c>
      <c r="D87" s="21">
        <f>+D74</f>
        <v>4146800.1</v>
      </c>
      <c r="E87" s="21">
        <f>E74</f>
        <v>6581687.7000000002</v>
      </c>
      <c r="F87" s="21">
        <f>F74</f>
        <v>5632290.0700000003</v>
      </c>
      <c r="G87" s="21">
        <f>D87+E87+F87</f>
        <v>16360777.870000001</v>
      </c>
      <c r="H87" s="21">
        <f>+H74</f>
        <v>20890901.120000001</v>
      </c>
      <c r="I87"/>
      <c r="J87"/>
      <c r="K87"/>
      <c r="L87"/>
      <c r="M87"/>
      <c r="N87"/>
      <c r="O87"/>
      <c r="P87"/>
      <c r="Q87"/>
      <c r="R87"/>
    </row>
    <row r="88" spans="1:18" x14ac:dyDescent="0.25">
      <c r="A88" t="s">
        <v>83</v>
      </c>
      <c r="R88" s="17"/>
    </row>
    <row r="89" spans="1:18" x14ac:dyDescent="0.25">
      <c r="A89" t="s">
        <v>79</v>
      </c>
    </row>
    <row r="90" spans="1:18" x14ac:dyDescent="0.25">
      <c r="A90" t="s">
        <v>80</v>
      </c>
    </row>
    <row r="100" spans="1:18" ht="15.75" x14ac:dyDescent="0.25">
      <c r="A100" s="65" t="s">
        <v>101</v>
      </c>
      <c r="B100" s="51"/>
      <c r="C100" s="51"/>
      <c r="D100" s="25"/>
      <c r="E100" s="25"/>
      <c r="G100" s="27" t="s">
        <v>98</v>
      </c>
      <c r="H100" s="26"/>
      <c r="I100" s="26"/>
      <c r="J100" s="25"/>
      <c r="K100" s="25"/>
      <c r="L100" s="54"/>
      <c r="M100" s="54"/>
      <c r="N100" s="54"/>
      <c r="O100" s="52"/>
      <c r="P100"/>
      <c r="Q100"/>
      <c r="R100"/>
    </row>
    <row r="101" spans="1:18" ht="15.75" x14ac:dyDescent="0.25">
      <c r="A101" s="10" t="s">
        <v>102</v>
      </c>
      <c r="B101" s="52"/>
      <c r="C101" s="52"/>
      <c r="D101" s="25"/>
      <c r="E101" s="25"/>
      <c r="F101" s="25"/>
      <c r="G101" s="25" t="s">
        <v>99</v>
      </c>
      <c r="H101" s="22"/>
      <c r="I101" s="22"/>
      <c r="J101" s="25"/>
      <c r="K101" s="25"/>
      <c r="L101" s="22"/>
      <c r="M101" s="22"/>
      <c r="N101" s="22"/>
      <c r="O101" s="52"/>
      <c r="P101"/>
      <c r="Q101"/>
      <c r="R101"/>
    </row>
    <row r="102" spans="1:18" ht="15.75" x14ac:dyDescent="0.25">
      <c r="A102" s="10" t="s">
        <v>103</v>
      </c>
      <c r="B102" s="52"/>
      <c r="C102" s="52"/>
      <c r="D102" s="25"/>
      <c r="E102" s="25"/>
      <c r="F102" s="25"/>
      <c r="G102" s="25" t="s">
        <v>88</v>
      </c>
      <c r="H102" s="26"/>
      <c r="I102" s="26"/>
      <c r="J102" s="25"/>
      <c r="K102" s="25"/>
      <c r="L102" s="22"/>
      <c r="M102" s="22"/>
      <c r="N102" s="22"/>
      <c r="O102" s="52"/>
      <c r="P102"/>
      <c r="Q102"/>
      <c r="R102"/>
    </row>
    <row r="103" spans="1:18" ht="15.75" x14ac:dyDescent="0.25">
      <c r="A103" s="52"/>
      <c r="B103" s="52"/>
      <c r="C103" s="52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66"/>
      <c r="P103"/>
      <c r="Q103"/>
      <c r="R103"/>
    </row>
    <row r="104" spans="1:18" ht="15.75" x14ac:dyDescent="0.25">
      <c r="A104" s="52"/>
      <c r="B104" s="52"/>
      <c r="C104" s="52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66"/>
    </row>
    <row r="105" spans="1:18" ht="15.75" x14ac:dyDescent="0.25">
      <c r="A105" s="52"/>
      <c r="B105" s="52"/>
      <c r="C105" s="52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66"/>
    </row>
    <row r="106" spans="1:18" ht="15.75" x14ac:dyDescent="0.25">
      <c r="A106" s="52"/>
      <c r="B106" s="52"/>
      <c r="C106" s="52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66"/>
    </row>
    <row r="107" spans="1:18" ht="15.75" x14ac:dyDescent="0.2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 ht="15.75" x14ac:dyDescent="0.2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1:18" ht="15.75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</row>
    <row r="110" spans="1:18" ht="15.75" x14ac:dyDescent="0.25">
      <c r="A110" s="52"/>
      <c r="B110" s="52"/>
      <c r="C110" s="26"/>
      <c r="D110" s="26" t="s">
        <v>90</v>
      </c>
      <c r="E110" s="26"/>
      <c r="F110" s="25"/>
      <c r="G110" s="25"/>
      <c r="H110" s="25"/>
      <c r="I110" s="25"/>
      <c r="J110" s="25"/>
      <c r="K110" s="25"/>
      <c r="L110" s="25"/>
      <c r="M110" s="25"/>
      <c r="N110" s="66"/>
      <c r="O110"/>
      <c r="P110"/>
      <c r="Q110"/>
      <c r="R110"/>
    </row>
    <row r="111" spans="1:18" ht="15.75" x14ac:dyDescent="0.25">
      <c r="A111" s="52"/>
      <c r="B111" s="52"/>
      <c r="C111" s="25"/>
      <c r="D111" s="25" t="s">
        <v>91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66"/>
      <c r="O111"/>
      <c r="P111"/>
      <c r="Q111"/>
      <c r="R111"/>
    </row>
    <row r="112" spans="1:18" x14ac:dyDescent="0.25">
      <c r="A112" s="22"/>
      <c r="B112" s="22"/>
      <c r="C112" s="28"/>
      <c r="D112" s="28" t="s">
        <v>89</v>
      </c>
      <c r="E112" s="28"/>
      <c r="F112" s="28"/>
      <c r="G112" s="28"/>
      <c r="H112" s="28"/>
      <c r="I112" s="28"/>
      <c r="J112" s="28"/>
      <c r="K112" s="28"/>
      <c r="L112" s="28"/>
      <c r="M112" s="67"/>
      <c r="N112"/>
      <c r="O112"/>
      <c r="P112"/>
      <c r="Q112"/>
      <c r="R112"/>
    </row>
    <row r="113" spans="1:18" x14ac:dyDescent="0.25">
      <c r="A113" s="22"/>
      <c r="B113" s="22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67"/>
      <c r="O113"/>
      <c r="P113"/>
      <c r="Q113"/>
      <c r="R113"/>
    </row>
    <row r="114" spans="1:18" x14ac:dyDescent="0.25">
      <c r="A114" s="22"/>
      <c r="B114" s="22"/>
      <c r="C114" s="22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67"/>
    </row>
  </sheetData>
  <mergeCells count="8">
    <mergeCell ref="A107:R107"/>
    <mergeCell ref="A108:R108"/>
    <mergeCell ref="A109:R109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5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</cp:lastModifiedBy>
  <cp:lastPrinted>2023-05-03T14:12:16Z</cp:lastPrinted>
  <dcterms:created xsi:type="dcterms:W3CDTF">2018-04-17T18:57:16Z</dcterms:created>
  <dcterms:modified xsi:type="dcterms:W3CDTF">2023-05-03T14:15:02Z</dcterms:modified>
</cp:coreProperties>
</file>