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da\Desktop\TRANSPARENCIA NOVIEMBRE 2023\"/>
    </mc:Choice>
  </mc:AlternateContent>
  <bookViews>
    <workbookView xWindow="0" yWindow="0" windowWidth="20490" windowHeight="7650" tabRatio="602"/>
  </bookViews>
  <sheets>
    <sheet name="Plantilla Ejecucion Actual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7" i="4" l="1"/>
  <c r="N53" i="4"/>
  <c r="N52" i="4"/>
  <c r="N37" i="4"/>
  <c r="N36" i="4"/>
  <c r="N35" i="4"/>
  <c r="N33" i="4"/>
  <c r="N32" i="4"/>
  <c r="N29" i="4"/>
  <c r="N28" i="4"/>
  <c r="N27" i="4"/>
  <c r="N26" i="4"/>
  <c r="N25" i="4"/>
  <c r="N24" i="4"/>
  <c r="N23" i="4"/>
  <c r="N21" i="4"/>
  <c r="N17" i="4"/>
  <c r="N16" i="4"/>
  <c r="N15" i="4"/>
  <c r="N14" i="4"/>
  <c r="N11" i="4"/>
  <c r="N10" i="4"/>
  <c r="L87" i="4" l="1"/>
  <c r="L26" i="4"/>
  <c r="L16" i="4"/>
  <c r="L10" i="4"/>
  <c r="L74" i="4"/>
  <c r="H52" i="4" l="1"/>
  <c r="K26" i="4"/>
  <c r="K16" i="4"/>
  <c r="K10" i="4"/>
  <c r="J26" i="4"/>
  <c r="J16" i="4"/>
  <c r="J10" i="4"/>
  <c r="I26" i="4"/>
  <c r="I16" i="4"/>
  <c r="I10" i="4"/>
  <c r="H26" i="4"/>
  <c r="H16" i="4"/>
  <c r="H10" i="4"/>
  <c r="G16" i="4"/>
  <c r="G10" i="4"/>
  <c r="G26" i="4"/>
  <c r="F26" i="4"/>
  <c r="F16" i="4"/>
  <c r="F10" i="4"/>
  <c r="D52" i="4"/>
  <c r="E26" i="4"/>
  <c r="E10" i="4"/>
  <c r="D26" i="4"/>
  <c r="D16" i="4"/>
  <c r="D10" i="4"/>
  <c r="C26" i="4"/>
  <c r="C16" i="4"/>
  <c r="C10" i="4"/>
  <c r="K74" i="4" l="1"/>
  <c r="K87" i="4" s="1"/>
  <c r="N74" i="4" l="1"/>
  <c r="J74" i="4"/>
  <c r="J87" i="4" s="1"/>
  <c r="I74" i="4" l="1"/>
  <c r="I87" i="4" s="1"/>
  <c r="H74" i="4" l="1"/>
  <c r="H87" i="4" s="1"/>
  <c r="G74" i="4" l="1"/>
  <c r="G87" i="4" s="1"/>
  <c r="F74" i="4" l="1"/>
  <c r="F87" i="4" s="1"/>
  <c r="E74" i="4" l="1"/>
  <c r="E87" i="4" s="1"/>
  <c r="D74" i="4" l="1"/>
  <c r="D87" i="4" s="1"/>
  <c r="C74" i="4" l="1"/>
  <c r="C87" i="4" s="1"/>
  <c r="N12" i="4" l="1"/>
  <c r="N13" i="4"/>
  <c r="N19" i="4"/>
  <c r="N22" i="4"/>
  <c r="N30" i="4"/>
  <c r="N34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4" i="4"/>
  <c r="N55" i="4"/>
  <c r="N56" i="4"/>
  <c r="N58" i="4"/>
  <c r="N59" i="4"/>
  <c r="N60" i="4"/>
  <c r="N62" i="4"/>
  <c r="N63" i="4"/>
  <c r="N64" i="4"/>
  <c r="N65" i="4"/>
  <c r="N66" i="4"/>
  <c r="N67" i="4"/>
  <c r="N68" i="4"/>
  <c r="N69" i="4"/>
  <c r="N70" i="4"/>
  <c r="N71" i="4"/>
  <c r="N72" i="4"/>
  <c r="N73" i="4"/>
  <c r="N75" i="4"/>
  <c r="N76" i="4"/>
  <c r="N77" i="4"/>
  <c r="N78" i="4"/>
  <c r="N79" i="4"/>
  <c r="N80" i="4"/>
  <c r="N81" i="4"/>
  <c r="N82" i="4"/>
  <c r="N83" i="4"/>
  <c r="N84" i="4"/>
  <c r="N86" i="4"/>
  <c r="B10" i="4" l="1"/>
  <c r="N87" i="4" s="1"/>
  <c r="B74" i="4" l="1"/>
  <c r="B87" i="4" l="1"/>
</calcChain>
</file>

<file path=xl/sharedStrings.xml><?xml version="1.0" encoding="utf-8"?>
<sst xmlns="http://schemas.openxmlformats.org/spreadsheetml/2006/main" count="255" uniqueCount="113">
  <si>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</si>
  <si>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</si>
  <si>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</si>
  <si>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</si>
  <si>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</si>
  <si>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</si>
  <si>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</si>
  <si>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</si>
  <si>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</si>
  <si>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</si>
  <si>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</si>
  <si>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</si>
  <si>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</si>
  <si>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</si>
  <si>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</si>
  <si>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</si>
  <si>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</si>
  <si>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</si>
  <si>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</si>
  <si>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</si>
  <si>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</si>
  <si>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</si>
  <si>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</si>
  <si>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</si>
  <si>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</si>
  <si>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</si>
  <si>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</si>
  <si>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</si>
  <si>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</si>
  <si>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</si>
  <si>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</si>
  <si>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</si>
  <si>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</si>
  <si>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</si>
  <si>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</si>
  <si>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</si>
  <si>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</si>
  <si>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</si>
  <si>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</si>
  <si>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</si>
  <si>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</si>
  <si>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</si>
  <si>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</si>
  <si>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</si>
  <si>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</si>
  <si>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</si>
  <si>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</si>
  <si>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</si>
  <si>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</si>
  <si>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</si>
  <si>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</si>
  <si>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</si>
  <si>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</si>
  <si>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</si>
  <si>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</si>
  <si>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</si>
  <si>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</si>
  <si>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</si>
  <si>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</si>
  <si>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</si>
  <si>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</si>
  <si>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</si>
  <si>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</si>
  <si>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</si>
  <si>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</si>
  <si>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</si>
  <si>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</si>
  <si>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</si>
  <si>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</si>
  <si>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</si>
  <si>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</si>
  <si>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</si>
  <si>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</si>
  <si>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</si>
  <si>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</si>
  <si>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</si>
  <si>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</si>
  <si>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</si>
  <si>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</si>
  <si>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Ejecución de Gastos y Aplicaciones Financieras </t>
  </si>
  <si>
    <t>INSTITUTO SUPERIOR PARA LA DEFENSA</t>
  </si>
  <si>
    <t xml:space="preserve"> -   </t>
  </si>
  <si>
    <t>General Juan Pablo Duarte y Diez</t>
  </si>
  <si>
    <t xml:space="preserve"> Enero  </t>
  </si>
  <si>
    <t xml:space="preserve"> Febrero </t>
  </si>
  <si>
    <t xml:space="preserve"> Marzo </t>
  </si>
  <si>
    <t xml:space="preserve"> Abril </t>
  </si>
  <si>
    <t xml:space="preserve"> Mayo </t>
  </si>
  <si>
    <t xml:space="preserve"> Junio </t>
  </si>
  <si>
    <t xml:space="preserve"> Julio </t>
  </si>
  <si>
    <t xml:space="preserve"> Agosto </t>
  </si>
  <si>
    <t xml:space="preserve"> Septiembre </t>
  </si>
  <si>
    <t xml:space="preserve"> Octubre </t>
  </si>
  <si>
    <t xml:space="preserve"> Noviembre </t>
  </si>
  <si>
    <t xml:space="preserve"> Diciembre </t>
  </si>
  <si>
    <t>Encargada de Auditoria Interna.</t>
  </si>
  <si>
    <t xml:space="preserve">                      Capitan Contadora ,FARD                                                                                                               </t>
  </si>
  <si>
    <t xml:space="preserve">                    Encargada de Presupuesto                                                                                            </t>
  </si>
  <si>
    <t>Director de Contabilidad y Finanzas</t>
  </si>
  <si>
    <t>Mayor Contador, ERD</t>
  </si>
  <si>
    <t>Total</t>
  </si>
  <si>
    <t>.</t>
  </si>
  <si>
    <t>Rosanna Ferreira Sosa</t>
  </si>
  <si>
    <t>Mayor Contadora, FARD</t>
  </si>
  <si>
    <t xml:space="preserve">                          Cinthia L. Feliz Perez</t>
  </si>
  <si>
    <t xml:space="preserve">Lic. Gilberto De Oleo Sanchez,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</si>
  <si>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prepuesto aprobado en Ley de Prespuesto General del Estado</t>
    </r>
  </si>
  <si>
    <r>
      <rPr>
        <b/>
        <sz val="11"/>
        <color theme="1"/>
        <rFont val="Calibri"/>
        <family val="2"/>
        <scheme val="minor"/>
      </rPr>
      <t xml:space="preserve">Presupuesto modificado: </t>
    </r>
    <r>
      <rPr>
        <sz val="11"/>
        <color theme="1"/>
        <rFont val="Calibri"/>
        <family val="2"/>
        <scheme val="minor"/>
      </rPr>
      <t>Se refiere al prespuesto aprobado en caso de que el Congreso Nacional
 apruebe un presupuesto complementario</t>
    </r>
  </si>
  <si>
    <r>
      <rPr>
        <b/>
        <sz val="11"/>
        <color theme="1"/>
        <rFont val="Calibri"/>
        <family val="2"/>
        <scheme val="minor"/>
      </rPr>
      <t xml:space="preserve">Total devengado: </t>
    </r>
    <r>
      <rPr>
        <sz val="11"/>
        <color theme="1"/>
        <rFont val="Calibri"/>
        <family val="2"/>
        <scheme val="minor"/>
      </rPr>
      <t>Son los recursos financieros que surge con la obligacion de pago por la recepción de conformidad de obras, bienes y servicios oportunmente contratados o, en los casos de gastos sin contrapretación, por haberse cumplido los requisitos administrativos dispuestos por el reglamento de la presente Ley.</t>
    </r>
  </si>
  <si>
    <t>Fuente: [SIGEF]</t>
  </si>
  <si>
    <t>-</t>
  </si>
  <si>
    <t>Fecha de registro: hasta el [30] de [11] del [2023]</t>
  </si>
  <si>
    <t>Fecha de imputación: hasta el [30] de [11] del [2023]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</si>
</sst>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73">
    <xf numFmtId="0" fontId="0" fillId="0" borderId="0" xfId="0"/>
    <xf numFmtId="0" fontId="2" fillId="2" borderId="2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 wrapText="1"/>
    </xf>
    <xf numFmtId="43" fontId="0" fillId="0" borderId="0" xfId="1" applyFont="1"/>
    <xf numFmtId="0" fontId="3" fillId="0" borderId="0" xfId="0" applyFont="1" applyBorder="1" applyAlignment="1">
      <alignment vertical="center" wrapText="1"/>
    </xf>
    <xf numFmtId="0" fontId="5" fillId="0" borderId="0" xfId="0" applyFont="1" applyAlignment="1"/>
    <xf numFmtId="4" fontId="2" fillId="2" borderId="0" xfId="1" applyNumberFormat="1" applyFont="1" applyFill="1" applyBorder="1" applyAlignment="1">
      <alignment horizontal="center" vertical="center" wrapText="1"/>
    </xf>
    <xf numFmtId="4" fontId="1" fillId="0" borderId="0" xfId="1" applyNumberFormat="1" applyFont="1" applyAlignment="1">
      <alignment vertical="center" wrapText="1"/>
    </xf>
    <xf numFmtId="4" fontId="0" fillId="0" borderId="0" xfId="1" applyNumberFormat="1" applyFont="1" applyBorder="1"/>
    <xf numFmtId="4" fontId="0" fillId="0" borderId="0" xfId="1" applyNumberFormat="1" applyFont="1" applyBorder="1" applyAlignment="1">
      <alignment vertical="center" wrapText="1"/>
    </xf>
    <xf numFmtId="4" fontId="0" fillId="0" borderId="0" xfId="1" applyNumberFormat="1" applyFont="1" applyAlignment="1">
      <alignment vertical="center" wrapText="1"/>
    </xf>
    <xf numFmtId="4" fontId="0" fillId="0" borderId="0" xfId="1" applyNumberFormat="1" applyFont="1"/>
    <xf numFmtId="4" fontId="1" fillId="3" borderId="0" xfId="1" applyNumberFormat="1" applyFont="1" applyFill="1" applyBorder="1"/>
    <xf numFmtId="0" fontId="0" fillId="0" borderId="0" xfId="0" applyAlignment="1">
      <alignment horizontal="center"/>
    </xf>
    <xf numFmtId="4" fontId="5" fillId="0" borderId="0" xfId="1" applyNumberFormat="1" applyFont="1" applyAlignment="1">
      <alignment horizontal="center"/>
    </xf>
    <xf numFmtId="4" fontId="2" fillId="0" borderId="0" xfId="1" applyNumberFormat="1" applyFont="1" applyAlignment="1">
      <alignment horizontal="center"/>
    </xf>
    <xf numFmtId="4" fontId="0" fillId="0" borderId="0" xfId="1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43" fontId="0" fillId="0" borderId="0" xfId="1" applyFont="1" applyAlignment="1">
      <alignment horizontal="center"/>
    </xf>
    <xf numFmtId="43" fontId="5" fillId="0" borderId="0" xfId="1" applyFont="1" applyAlignment="1">
      <alignment horizontal="center"/>
    </xf>
    <xf numFmtId="0" fontId="2" fillId="0" borderId="0" xfId="0" applyFont="1" applyAlignment="1"/>
    <xf numFmtId="0" fontId="5" fillId="0" borderId="0" xfId="0" applyFont="1"/>
    <xf numFmtId="0" fontId="2" fillId="0" borderId="0" xfId="0" applyFont="1" applyBorder="1" applyAlignment="1">
      <alignment vertical="center" wrapText="1"/>
    </xf>
    <xf numFmtId="4" fontId="5" fillId="0" borderId="0" xfId="1" applyNumberFormat="1" applyFont="1"/>
    <xf numFmtId="43" fontId="5" fillId="0" borderId="0" xfId="1" applyFont="1"/>
    <xf numFmtId="0" fontId="2" fillId="0" borderId="1" xfId="0" applyFont="1" applyBorder="1" applyAlignment="1">
      <alignment horizontal="left" vertical="center" wrapText="1"/>
    </xf>
    <xf numFmtId="4" fontId="2" fillId="0" borderId="1" xfId="1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" fontId="2" fillId="0" borderId="0" xfId="1" applyNumberFormat="1" applyFont="1" applyAlignment="1">
      <alignment vertical="center" wrapText="1"/>
    </xf>
    <xf numFmtId="0" fontId="5" fillId="0" borderId="0" xfId="0" applyFont="1" applyAlignment="1">
      <alignment horizontal="left" vertical="center" wrapText="1" indent="2"/>
    </xf>
    <xf numFmtId="4" fontId="5" fillId="0" borderId="0" xfId="0" applyNumberFormat="1" applyFont="1"/>
    <xf numFmtId="4" fontId="5" fillId="0" borderId="0" xfId="1" applyNumberFormat="1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4" fontId="2" fillId="0" borderId="0" xfId="1" applyNumberFormat="1" applyFont="1" applyAlignment="1">
      <alignment horizontal="center" vertical="center"/>
    </xf>
    <xf numFmtId="4" fontId="5" fillId="0" borderId="0" xfId="1" applyNumberFormat="1" applyFont="1" applyAlignment="1">
      <alignment horizontal="center" vertical="center"/>
    </xf>
    <xf numFmtId="4" fontId="0" fillId="0" borderId="0" xfId="1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4" borderId="0" xfId="0" applyFont="1" applyFill="1" applyBorder="1" applyAlignment="1">
      <alignment horizontal="left" vertical="center" wrapText="1"/>
    </xf>
    <xf numFmtId="4" fontId="2" fillId="4" borderId="0" xfId="1" applyNumberFormat="1" applyFont="1" applyFill="1" applyBorder="1" applyAlignment="1">
      <alignment horizontal="center" vertical="center" wrapText="1"/>
    </xf>
    <xf numFmtId="4" fontId="1" fillId="4" borderId="0" xfId="1" applyNumberFormat="1" applyFont="1" applyFill="1" applyBorder="1" applyAlignment="1">
      <alignment horizontal="center" vertical="center" wrapText="1"/>
    </xf>
    <xf numFmtId="0" fontId="5" fillId="5" borderId="0" xfId="0" applyFont="1" applyFill="1"/>
    <xf numFmtId="43" fontId="1" fillId="3" borderId="0" xfId="1" applyFont="1" applyFill="1" applyBorder="1"/>
    <xf numFmtId="4" fontId="1" fillId="5" borderId="0" xfId="1" applyNumberFormat="1" applyFont="1" applyFill="1" applyBorder="1" applyAlignment="1">
      <alignment vertical="center" wrapText="1"/>
    </xf>
    <xf numFmtId="4" fontId="5" fillId="5" borderId="0" xfId="0" applyNumberFormat="1" applyFont="1" applyFill="1"/>
    <xf numFmtId="0" fontId="2" fillId="5" borderId="0" xfId="0" applyFont="1" applyFill="1" applyAlignment="1">
      <alignment horizontal="left" vertical="center" wrapText="1"/>
    </xf>
    <xf numFmtId="4" fontId="2" fillId="5" borderId="0" xfId="1" applyNumberFormat="1" applyFont="1" applyFill="1" applyAlignment="1">
      <alignment vertical="center" wrapText="1"/>
    </xf>
    <xf numFmtId="4" fontId="1" fillId="5" borderId="0" xfId="1" applyNumberFormat="1" applyFont="1" applyFill="1" applyAlignment="1">
      <alignment vertical="center" wrapText="1"/>
    </xf>
    <xf numFmtId="0" fontId="2" fillId="5" borderId="0" xfId="0" applyFont="1" applyFill="1" applyBorder="1" applyAlignment="1">
      <alignment horizontal="left" vertical="center" wrapText="1"/>
    </xf>
    <xf numFmtId="4" fontId="2" fillId="5" borderId="0" xfId="1" applyNumberFormat="1" applyFont="1" applyFill="1" applyBorder="1" applyAlignment="1">
      <alignment vertical="center" wrapText="1"/>
    </xf>
    <xf numFmtId="4" fontId="5" fillId="5" borderId="0" xfId="0" applyNumberFormat="1" applyFont="1" applyFill="1" applyBorder="1"/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left" vertical="center" wrapText="1"/>
    </xf>
    <xf numFmtId="4" fontId="1" fillId="0" borderId="0" xfId="0" applyNumberFormat="1" applyFont="1"/>
    <xf numFmtId="0" fontId="0" fillId="0" borderId="0" xfId="0" applyFont="1" applyAlignment="1">
      <alignment horizontal="left" vertical="center" wrapText="1" indent="2"/>
    </xf>
    <xf numFmtId="4" fontId="0" fillId="0" borderId="0" xfId="0" applyNumberFormat="1" applyFont="1"/>
    <xf numFmtId="43" fontId="1" fillId="0" borderId="0" xfId="1" applyFont="1" applyAlignment="1">
      <alignment vertical="center" wrapText="1"/>
    </xf>
    <xf numFmtId="43" fontId="0" fillId="0" borderId="0" xfId="1" applyFont="1" applyAlignment="1">
      <alignment horizontal="left"/>
    </xf>
    <xf numFmtId="4" fontId="0" fillId="0" borderId="0" xfId="0" applyNumberFormat="1" applyFont="1" applyAlignment="1"/>
    <xf numFmtId="43" fontId="1" fillId="0" borderId="0" xfId="1" applyFont="1" applyAlignment="1"/>
    <xf numFmtId="4" fontId="0" fillId="0" borderId="0" xfId="1" applyNumberFormat="1" applyFont="1" applyAlignment="1">
      <alignment horizontal="right" vertical="center" wrapText="1"/>
    </xf>
    <xf numFmtId="4" fontId="0" fillId="0" borderId="0" xfId="1" applyNumberFormat="1" applyFont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4" fontId="4" fillId="0" borderId="0" xfId="1" applyNumberFormat="1" applyFont="1" applyBorder="1"/>
    <xf numFmtId="4" fontId="4" fillId="0" borderId="0" xfId="1" applyNumberFormat="1" applyFont="1" applyBorder="1" applyAlignment="1">
      <alignment vertical="center" wrapText="1"/>
    </xf>
    <xf numFmtId="4" fontId="4" fillId="0" borderId="0" xfId="1" applyNumberFormat="1" applyFont="1" applyAlignment="1">
      <alignment vertical="center" wrapText="1"/>
    </xf>
    <xf numFmtId="4" fontId="4" fillId="0" borderId="0" xfId="1" applyNumberFormat="1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238126</xdr:colOff>
      <xdr:row>1</xdr:row>
      <xdr:rowOff>184253</xdr:rowOff>
    </xdr:from>
    <xdr:to>
      <xdr:col>0</xdr:col>
      <xdr:colOff>2428876</xdr:colOff>
      <xdr:row>6</xdr:row>
      <xdr:rowOff>0</xdr:rowOff>
    </xdr:to>
    <xdr:pic>
      <xdr:nvPicPr>
        <xdr:cNvPr id="6" name="Imagen 5" descr="D:\Harvish Arias\Logos1\LOGOS INSUDE\Logo INSUDE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6" y="386659"/>
          <a:ext cx="2190750" cy="86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154780</xdr:colOff>
      <xdr:row>1</xdr:row>
      <xdr:rowOff>202405</xdr:rowOff>
    </xdr:from>
    <xdr:to>
      <xdr:col>13</xdr:col>
      <xdr:colOff>392905</xdr:colOff>
      <xdr:row>5</xdr:row>
      <xdr:rowOff>166686</xdr:rowOff>
    </xdr:to>
    <xdr:pic>
      <xdr:nvPicPr>
        <xdr:cNvPr id="8" name="Imagen 7" descr="D:\Harvish Arias\Logos1\LOGOS INSUDE\Logo INSUDE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525499" y="404811"/>
          <a:ext cx="23336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6"/>
  <sheetViews>
    <sheetView tabSelected="1" zoomScale="80" zoomScaleNormal="80" workbookViewId="0">
      <selection activeCell="G78" sqref="G78"/>
    </sheetView>
  </sheetViews>
  <sheetFormatPr baseColWidth="10" defaultColWidth="11.42578125" defaultRowHeight="15" x14ac:dyDescent="0.25"/>
  <cols>
    <col min="1" max="1" width="49.28515625" bestFit="1" customWidth="1"/>
    <col min="2" max="2" width="15.28515625" style="11" customWidth="1"/>
    <col min="3" max="3" width="15.140625" style="11" customWidth="1"/>
    <col min="4" max="4" width="14.85546875" style="11" customWidth="1"/>
    <col min="5" max="5" width="14.7109375" style="11" customWidth="1"/>
    <col min="6" max="6" width="14.140625" style="11" customWidth="1"/>
    <col min="7" max="7" width="14.7109375" style="11" customWidth="1"/>
    <col min="8" max="8" width="16.28515625" style="11" customWidth="1"/>
    <col min="9" max="9" width="14.7109375" style="11" customWidth="1"/>
    <col min="10" max="10" width="15" style="11" customWidth="1"/>
    <col min="11" max="11" width="13.5703125" style="11" customWidth="1"/>
    <col min="12" max="12" width="15.28515625" style="11" customWidth="1"/>
    <col min="13" max="13" width="16" style="3" customWidth="1"/>
    <col min="14" max="14" width="17.5703125" customWidth="1"/>
  </cols>
  <sheetData>
    <row r="1" spans="1:15" ht="15.75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3"/>
      <c r="O1" s="23"/>
    </row>
    <row r="2" spans="1:15" ht="15.75" x14ac:dyDescent="0.25">
      <c r="A2" s="71" t="s">
        <v>80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23"/>
      <c r="O2" s="23"/>
    </row>
    <row r="3" spans="1:15" s="4" customFormat="1" ht="18.75" x14ac:dyDescent="0.25">
      <c r="A3" s="71" t="s">
        <v>82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24"/>
      <c r="O3" s="24"/>
    </row>
    <row r="4" spans="1:15" ht="15.75" x14ac:dyDescent="0.25">
      <c r="A4" s="71">
        <v>2023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23"/>
      <c r="O4" s="23"/>
    </row>
    <row r="5" spans="1:15" ht="15.75" x14ac:dyDescent="0.25">
      <c r="A5" s="71" t="s">
        <v>79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23"/>
      <c r="O5" s="23"/>
    </row>
    <row r="6" spans="1:15" ht="15.75" x14ac:dyDescent="0.25">
      <c r="A6" s="69" t="s">
        <v>36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23"/>
      <c r="O6" s="23"/>
    </row>
    <row r="7" spans="1:15" ht="15.75" x14ac:dyDescent="0.25">
      <c r="A7" s="23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6"/>
      <c r="N7" s="23"/>
      <c r="O7" s="23"/>
    </row>
    <row r="8" spans="1:15" ht="15.75" x14ac:dyDescent="0.25">
      <c r="A8" s="2" t="s">
        <v>0</v>
      </c>
      <c r="B8" s="6" t="s">
        <v>83</v>
      </c>
      <c r="C8" s="6" t="s">
        <v>84</v>
      </c>
      <c r="D8" s="6" t="s">
        <v>85</v>
      </c>
      <c r="E8" s="6" t="s">
        <v>86</v>
      </c>
      <c r="F8" s="6" t="s">
        <v>87</v>
      </c>
      <c r="G8" s="6" t="s">
        <v>88</v>
      </c>
      <c r="H8" s="6" t="s">
        <v>89</v>
      </c>
      <c r="I8" s="6" t="s">
        <v>90</v>
      </c>
      <c r="J8" s="6" t="s">
        <v>91</v>
      </c>
      <c r="K8" s="6" t="s">
        <v>92</v>
      </c>
      <c r="L8" s="6" t="s">
        <v>93</v>
      </c>
      <c r="M8" s="6" t="s">
        <v>94</v>
      </c>
      <c r="N8" s="6" t="s">
        <v>100</v>
      </c>
      <c r="O8" s="23"/>
    </row>
    <row r="9" spans="1:15" ht="15.75" x14ac:dyDescent="0.25">
      <c r="A9" s="27" t="s">
        <v>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3"/>
      <c r="O9" s="23"/>
    </row>
    <row r="10" spans="1:15" ht="22.5" customHeight="1" x14ac:dyDescent="0.25">
      <c r="A10" s="54" t="s">
        <v>2</v>
      </c>
      <c r="B10" s="7">
        <f t="shared" ref="B10:K10" si="0">B11+B14+B15</f>
        <v>3706466.24</v>
      </c>
      <c r="C10" s="7">
        <f t="shared" si="0"/>
        <v>3657735.74</v>
      </c>
      <c r="D10" s="7">
        <f t="shared" si="0"/>
        <v>3621906.74</v>
      </c>
      <c r="E10" s="7">
        <f t="shared" si="0"/>
        <v>3625663.24</v>
      </c>
      <c r="F10" s="7">
        <f t="shared" si="0"/>
        <v>3644795.09</v>
      </c>
      <c r="G10" s="7">
        <f t="shared" si="0"/>
        <v>3581189.31</v>
      </c>
      <c r="H10" s="7">
        <f t="shared" si="0"/>
        <v>3575774.81</v>
      </c>
      <c r="I10" s="7">
        <f t="shared" si="0"/>
        <v>3668482.06</v>
      </c>
      <c r="J10" s="7">
        <f t="shared" si="0"/>
        <v>3606409.56</v>
      </c>
      <c r="K10" s="7">
        <f t="shared" si="0"/>
        <v>3792847.02</v>
      </c>
      <c r="L10" s="7">
        <f>L11+L14+L15</f>
        <v>3745676.02</v>
      </c>
      <c r="M10" s="7" t="s">
        <v>81</v>
      </c>
      <c r="N10" s="55">
        <f>F10+E10+D10+C10+B10+G10+H10+I10+J10+K10+L10</f>
        <v>40226945.829999998</v>
      </c>
      <c r="O10" s="23"/>
    </row>
    <row r="11" spans="1:15" ht="18" customHeight="1" x14ac:dyDescent="0.25">
      <c r="A11" s="56" t="s">
        <v>3</v>
      </c>
      <c r="B11" s="8">
        <v>3586000</v>
      </c>
      <c r="C11" s="8">
        <v>3541000</v>
      </c>
      <c r="D11" s="8">
        <v>3506000</v>
      </c>
      <c r="E11" s="8">
        <v>3531000</v>
      </c>
      <c r="F11" s="8">
        <v>3539050</v>
      </c>
      <c r="G11" s="8">
        <v>3484300</v>
      </c>
      <c r="H11" s="8">
        <v>3459300</v>
      </c>
      <c r="I11" s="8">
        <v>3551800</v>
      </c>
      <c r="J11" s="8">
        <v>3491800</v>
      </c>
      <c r="K11" s="8">
        <v>3684800</v>
      </c>
      <c r="L11" s="65">
        <v>3626800</v>
      </c>
      <c r="M11" s="8"/>
      <c r="N11" s="57">
        <f>F11+E11+D11+C11+B11+G11+H11+I11+J11+K11+L11</f>
        <v>39001850</v>
      </c>
      <c r="O11" s="23"/>
    </row>
    <row r="12" spans="1:15" ht="15.75" x14ac:dyDescent="0.25">
      <c r="A12" s="56" t="s">
        <v>4</v>
      </c>
      <c r="B12" s="8" t="s">
        <v>81</v>
      </c>
      <c r="C12" s="8" t="s">
        <v>81</v>
      </c>
      <c r="D12" s="8" t="s">
        <v>81</v>
      </c>
      <c r="E12" s="8" t="s">
        <v>81</v>
      </c>
      <c r="F12" s="8"/>
      <c r="G12" s="8" t="s">
        <v>81</v>
      </c>
      <c r="H12" s="8" t="s">
        <v>81</v>
      </c>
      <c r="I12" s="8" t="s">
        <v>81</v>
      </c>
      <c r="J12" s="8" t="s">
        <v>81</v>
      </c>
      <c r="K12" s="8" t="s">
        <v>81</v>
      </c>
      <c r="L12" s="65"/>
      <c r="M12" s="8" t="s">
        <v>81</v>
      </c>
      <c r="N12" s="57" t="str">
        <f t="shared" ref="N12:N73" si="1">+B12</f>
        <v xml:space="preserve"> -   </v>
      </c>
      <c r="O12" s="23"/>
    </row>
    <row r="13" spans="1:15" ht="15.75" x14ac:dyDescent="0.25">
      <c r="A13" s="56" t="s">
        <v>37</v>
      </c>
      <c r="B13" s="8" t="s">
        <v>81</v>
      </c>
      <c r="C13" s="8" t="s">
        <v>81</v>
      </c>
      <c r="D13" s="8" t="s">
        <v>81</v>
      </c>
      <c r="E13" s="8" t="s">
        <v>81</v>
      </c>
      <c r="F13" s="8"/>
      <c r="G13" s="8" t="s">
        <v>81</v>
      </c>
      <c r="H13" s="8" t="s">
        <v>81</v>
      </c>
      <c r="I13" s="8" t="s">
        <v>81</v>
      </c>
      <c r="J13" s="8" t="s">
        <v>81</v>
      </c>
      <c r="K13" s="8" t="s">
        <v>81</v>
      </c>
      <c r="L13" s="65"/>
      <c r="M13" s="8" t="s">
        <v>81</v>
      </c>
      <c r="N13" s="57" t="str">
        <f t="shared" si="1"/>
        <v xml:space="preserve"> -   </v>
      </c>
      <c r="O13" s="23"/>
    </row>
    <row r="14" spans="1:15" ht="15.75" x14ac:dyDescent="0.25">
      <c r="A14" s="56" t="s">
        <v>5</v>
      </c>
      <c r="B14" s="8">
        <v>30000</v>
      </c>
      <c r="C14" s="8">
        <v>30000</v>
      </c>
      <c r="D14" s="8">
        <v>30000</v>
      </c>
      <c r="E14" s="8">
        <v>10000</v>
      </c>
      <c r="F14" s="8">
        <v>20000</v>
      </c>
      <c r="G14" s="8">
        <v>10000</v>
      </c>
      <c r="H14" s="8">
        <v>30000</v>
      </c>
      <c r="I14" s="8">
        <v>30000</v>
      </c>
      <c r="J14" s="8">
        <v>30000</v>
      </c>
      <c r="K14" s="8">
        <v>20000</v>
      </c>
      <c r="L14" s="65">
        <v>30000</v>
      </c>
      <c r="M14" s="8" t="s">
        <v>81</v>
      </c>
      <c r="N14" s="57">
        <f>F14+E14+D14+C14+B14+G14+H14+I14+J14+K14+L14</f>
        <v>270000</v>
      </c>
      <c r="O14" s="23"/>
    </row>
    <row r="15" spans="1:15" ht="15.75" x14ac:dyDescent="0.25">
      <c r="A15" s="56" t="s">
        <v>6</v>
      </c>
      <c r="B15" s="8">
        <v>90466.240000000005</v>
      </c>
      <c r="C15" s="8">
        <v>86735.74</v>
      </c>
      <c r="D15" s="8">
        <v>85906.74</v>
      </c>
      <c r="E15" s="8">
        <v>84663.24</v>
      </c>
      <c r="F15" s="8">
        <v>85745.09</v>
      </c>
      <c r="G15" s="8">
        <v>86889.31</v>
      </c>
      <c r="H15" s="8">
        <v>86474.81</v>
      </c>
      <c r="I15" s="8">
        <v>86682.06</v>
      </c>
      <c r="J15" s="8">
        <v>84609.56</v>
      </c>
      <c r="K15" s="8">
        <v>88047.02</v>
      </c>
      <c r="L15" s="65">
        <v>88876.02</v>
      </c>
      <c r="M15" s="8"/>
      <c r="N15" s="57">
        <f>F15+E15+D15+C15+B15+G15+H15+I15+J15+K15+L15</f>
        <v>955095.83000000007</v>
      </c>
      <c r="O15" s="23"/>
    </row>
    <row r="16" spans="1:15" ht="15.75" x14ac:dyDescent="0.25">
      <c r="A16" s="54" t="s">
        <v>7</v>
      </c>
      <c r="B16" s="7">
        <v>30133.86</v>
      </c>
      <c r="C16" s="7">
        <f>C17+C21</f>
        <v>434502.06</v>
      </c>
      <c r="D16" s="7">
        <f>D17+D21</f>
        <v>105433.29000000001</v>
      </c>
      <c r="E16" s="7">
        <v>44300.01</v>
      </c>
      <c r="F16" s="7">
        <f>F17+F21+F23+F25</f>
        <v>259898.09000000003</v>
      </c>
      <c r="G16" s="7">
        <f>G17+G21+G23</f>
        <v>463586.99</v>
      </c>
      <c r="H16" s="58">
        <f>H17+H21+H24</f>
        <v>415993.4</v>
      </c>
      <c r="I16" s="7">
        <f>I17+I21</f>
        <v>74562.61</v>
      </c>
      <c r="J16" s="7">
        <f>J17+J21+J24+J25</f>
        <v>245383.99</v>
      </c>
      <c r="K16" s="7">
        <f>K17+K21+K24+K25</f>
        <v>451091.01</v>
      </c>
      <c r="L16" s="7">
        <f>L17+L18+L21+L23+L24</f>
        <v>233686.71</v>
      </c>
      <c r="M16" s="7" t="s">
        <v>81</v>
      </c>
      <c r="N16" s="55">
        <f>F16+E16+D16+C16+B16+G16+H16+I16+J16+K16+L16</f>
        <v>2758572.0199999996</v>
      </c>
      <c r="O16" s="23"/>
    </row>
    <row r="17" spans="1:15" ht="15.75" x14ac:dyDescent="0.25">
      <c r="A17" s="56" t="s">
        <v>8</v>
      </c>
      <c r="B17" s="8">
        <v>30133.86</v>
      </c>
      <c r="C17" s="8">
        <v>30142.05</v>
      </c>
      <c r="D17" s="8">
        <v>61133.279999999999</v>
      </c>
      <c r="E17" s="8"/>
      <c r="F17" s="8">
        <v>31212.98</v>
      </c>
      <c r="G17" s="8">
        <v>30181.98</v>
      </c>
      <c r="H17" s="8">
        <v>30207.39</v>
      </c>
      <c r="I17" s="8">
        <v>30262.6</v>
      </c>
      <c r="J17" s="8">
        <v>31083.97</v>
      </c>
      <c r="K17" s="8">
        <v>31137.87</v>
      </c>
      <c r="L17" s="65">
        <v>30305.64</v>
      </c>
      <c r="M17" s="8"/>
      <c r="N17" s="57">
        <f>F17+D17+C17+B17+G17+H17+I17+J17+K17+L17</f>
        <v>335801.62</v>
      </c>
      <c r="O17" s="23"/>
    </row>
    <row r="18" spans="1:15" ht="13.5" customHeight="1" x14ac:dyDescent="0.25">
      <c r="A18" s="56" t="s">
        <v>9</v>
      </c>
      <c r="B18" s="9" t="s">
        <v>81</v>
      </c>
      <c r="C18" s="9" t="s">
        <v>81</v>
      </c>
      <c r="D18" s="9" t="s">
        <v>81</v>
      </c>
      <c r="E18" s="9" t="s">
        <v>81</v>
      </c>
      <c r="F18" s="9"/>
      <c r="G18" s="9" t="s">
        <v>81</v>
      </c>
      <c r="H18" s="9" t="s">
        <v>81</v>
      </c>
      <c r="I18" s="9" t="s">
        <v>81</v>
      </c>
      <c r="J18" s="9" t="s">
        <v>81</v>
      </c>
      <c r="K18" s="9" t="s">
        <v>81</v>
      </c>
      <c r="L18" s="66">
        <v>96000.03</v>
      </c>
      <c r="M18" s="9" t="s">
        <v>81</v>
      </c>
      <c r="N18" s="57">
        <v>96000.03</v>
      </c>
      <c r="O18" s="23"/>
    </row>
    <row r="19" spans="1:15" ht="15.75" x14ac:dyDescent="0.25">
      <c r="A19" s="56" t="s">
        <v>10</v>
      </c>
      <c r="B19" s="8" t="s">
        <v>81</v>
      </c>
      <c r="C19" s="8"/>
      <c r="D19" s="8" t="s">
        <v>81</v>
      </c>
      <c r="E19" s="8" t="s">
        <v>81</v>
      </c>
      <c r="F19" s="8"/>
      <c r="G19" s="8" t="s">
        <v>81</v>
      </c>
      <c r="H19" s="8" t="s">
        <v>81</v>
      </c>
      <c r="I19" s="8" t="s">
        <v>81</v>
      </c>
      <c r="J19" s="8" t="s">
        <v>81</v>
      </c>
      <c r="K19" s="8" t="s">
        <v>81</v>
      </c>
      <c r="L19" s="65"/>
      <c r="M19" s="8" t="s">
        <v>81</v>
      </c>
      <c r="N19" s="57" t="str">
        <f t="shared" si="1"/>
        <v xml:space="preserve"> -   </v>
      </c>
      <c r="O19" s="23"/>
    </row>
    <row r="20" spans="1:15" ht="15.75" x14ac:dyDescent="0.25">
      <c r="A20" s="56" t="s">
        <v>11</v>
      </c>
      <c r="B20" s="9"/>
      <c r="C20" s="9"/>
      <c r="D20" s="9" t="s">
        <v>81</v>
      </c>
      <c r="E20" s="9" t="s">
        <v>81</v>
      </c>
      <c r="F20" s="9"/>
      <c r="G20" s="9" t="s">
        <v>81</v>
      </c>
      <c r="H20" s="9" t="s">
        <v>81</v>
      </c>
      <c r="I20" s="9" t="s">
        <v>81</v>
      </c>
      <c r="J20" s="9" t="s">
        <v>81</v>
      </c>
      <c r="K20" s="9" t="s">
        <v>81</v>
      </c>
      <c r="L20" s="66"/>
      <c r="M20" s="9" t="s">
        <v>81</v>
      </c>
      <c r="N20" s="59">
        <v>0</v>
      </c>
      <c r="O20" s="23"/>
    </row>
    <row r="21" spans="1:15" ht="18.75" customHeight="1" x14ac:dyDescent="0.25">
      <c r="A21" s="56" t="s">
        <v>12</v>
      </c>
      <c r="B21" s="8" t="s">
        <v>81</v>
      </c>
      <c r="C21" s="8">
        <v>404360.01</v>
      </c>
      <c r="D21" s="8">
        <v>44300.01</v>
      </c>
      <c r="E21" s="8">
        <v>44300.01</v>
      </c>
      <c r="F21" s="8">
        <v>44300.01</v>
      </c>
      <c r="G21" s="8">
        <v>44300.01</v>
      </c>
      <c r="H21" s="8">
        <v>44300.01</v>
      </c>
      <c r="I21" s="8">
        <v>44300.01</v>
      </c>
      <c r="J21" s="8">
        <v>44300.01</v>
      </c>
      <c r="K21" s="8">
        <v>44300.01</v>
      </c>
      <c r="L21" s="65">
        <v>44300.01</v>
      </c>
      <c r="M21" s="8"/>
      <c r="N21" s="57">
        <f>F21+E21+D21+C21+G21+H21+I21+J21+K21+L21</f>
        <v>803060.10000000009</v>
      </c>
      <c r="O21" s="23"/>
    </row>
    <row r="22" spans="1:15" ht="18.75" customHeight="1" x14ac:dyDescent="0.25">
      <c r="A22" s="56" t="s">
        <v>13</v>
      </c>
      <c r="B22" s="9"/>
      <c r="C22" s="9"/>
      <c r="D22" s="9" t="s">
        <v>101</v>
      </c>
      <c r="E22" s="9"/>
      <c r="F22" s="9"/>
      <c r="G22" s="9"/>
      <c r="H22" s="9"/>
      <c r="I22" s="9"/>
      <c r="J22" s="9"/>
      <c r="K22" s="9"/>
      <c r="L22" s="66"/>
      <c r="M22" s="9"/>
      <c r="N22" s="57">
        <f t="shared" si="1"/>
        <v>0</v>
      </c>
      <c r="O22" s="23"/>
    </row>
    <row r="23" spans="1:15" ht="45" x14ac:dyDescent="0.25">
      <c r="A23" s="56" t="s">
        <v>14</v>
      </c>
      <c r="B23" s="9" t="s">
        <v>81</v>
      </c>
      <c r="C23" s="9" t="s">
        <v>81</v>
      </c>
      <c r="D23" s="9" t="s">
        <v>110</v>
      </c>
      <c r="E23" s="9" t="s">
        <v>81</v>
      </c>
      <c r="F23" s="9">
        <v>99999.1</v>
      </c>
      <c r="G23" s="9">
        <v>389105</v>
      </c>
      <c r="H23" s="9" t="s">
        <v>81</v>
      </c>
      <c r="I23" s="9" t="s">
        <v>81</v>
      </c>
      <c r="J23" s="9" t="s">
        <v>81</v>
      </c>
      <c r="K23" s="9" t="s">
        <v>81</v>
      </c>
      <c r="L23" s="66">
        <v>44850.03</v>
      </c>
      <c r="M23" s="9" t="s">
        <v>81</v>
      </c>
      <c r="N23" s="57">
        <f>F23+G23+L23</f>
        <v>533954.13</v>
      </c>
      <c r="O23" s="23"/>
    </row>
    <row r="24" spans="1:15" ht="33" customHeight="1" x14ac:dyDescent="0.25">
      <c r="A24" s="56" t="s">
        <v>15</v>
      </c>
      <c r="B24" s="8" t="s">
        <v>81</v>
      </c>
      <c r="C24" s="8"/>
      <c r="D24" s="8" t="s">
        <v>81</v>
      </c>
      <c r="E24" s="8" t="s">
        <v>81</v>
      </c>
      <c r="F24" s="8"/>
      <c r="G24" s="8"/>
      <c r="H24" s="8">
        <v>341486</v>
      </c>
      <c r="I24" s="8" t="s">
        <v>81</v>
      </c>
      <c r="J24" s="8">
        <v>40000</v>
      </c>
      <c r="K24" s="8">
        <v>172153.13</v>
      </c>
      <c r="L24" s="65">
        <v>18231</v>
      </c>
      <c r="M24" s="8"/>
      <c r="N24" s="57">
        <f>H24+J24+K24+L24</f>
        <v>571870.13</v>
      </c>
      <c r="O24" s="23"/>
    </row>
    <row r="25" spans="1:15" ht="24.75" customHeight="1" x14ac:dyDescent="0.25">
      <c r="A25" s="56" t="s">
        <v>38</v>
      </c>
      <c r="B25" s="10"/>
      <c r="C25" s="10"/>
      <c r="D25" s="10" t="s">
        <v>81</v>
      </c>
      <c r="E25" s="10" t="s">
        <v>81</v>
      </c>
      <c r="F25" s="10">
        <v>84386</v>
      </c>
      <c r="G25" s="10" t="s">
        <v>81</v>
      </c>
      <c r="H25" s="10" t="s">
        <v>81</v>
      </c>
      <c r="I25" s="10" t="s">
        <v>81</v>
      </c>
      <c r="J25" s="10">
        <v>130000.01</v>
      </c>
      <c r="K25" s="10">
        <v>203500</v>
      </c>
      <c r="L25" s="67"/>
      <c r="M25" s="10" t="s">
        <v>81</v>
      </c>
      <c r="N25" s="60">
        <f>F25+J25+K25</f>
        <v>417886.01</v>
      </c>
      <c r="O25" s="23"/>
    </row>
    <row r="26" spans="1:15" ht="19.5" customHeight="1" x14ac:dyDescent="0.25">
      <c r="A26" s="54" t="s">
        <v>16</v>
      </c>
      <c r="B26" s="7">
        <v>385200</v>
      </c>
      <c r="C26" s="58">
        <f>C27+C29+C33+C35</f>
        <v>2489449.9</v>
      </c>
      <c r="D26" s="7">
        <f>D27+D33</f>
        <v>888080</v>
      </c>
      <c r="E26" s="7">
        <f>E27+E33</f>
        <v>835160</v>
      </c>
      <c r="F26" s="7">
        <f>F27+F29+F33+F35</f>
        <v>1403500</v>
      </c>
      <c r="G26" s="7">
        <f>G27+G31+G32+G33+G35</f>
        <v>1503969.14</v>
      </c>
      <c r="H26" s="7">
        <f>H27+H32+H33+H35</f>
        <v>1345420.09</v>
      </c>
      <c r="I26" s="7">
        <f>I27+I29+I32+I33</f>
        <v>1189806</v>
      </c>
      <c r="J26" s="7">
        <f>J27+J28+J29+J33+J35</f>
        <v>1205812.8500000001</v>
      </c>
      <c r="K26" s="7">
        <f>K27+K33</f>
        <v>1071000</v>
      </c>
      <c r="L26" s="7">
        <f>L27+L28+L29+L32+L33+L35</f>
        <v>2628129.06</v>
      </c>
      <c r="M26" s="7" t="s">
        <v>81</v>
      </c>
      <c r="N26" s="61">
        <f>F26+E26+D26+C26+B26+G26+H26+I26+J26+K26+L26</f>
        <v>14945527.040000001</v>
      </c>
      <c r="O26" s="23"/>
    </row>
    <row r="27" spans="1:15" ht="34.5" customHeight="1" x14ac:dyDescent="0.25">
      <c r="A27" s="56" t="s">
        <v>17</v>
      </c>
      <c r="B27" s="8">
        <v>385200</v>
      </c>
      <c r="C27" s="8">
        <v>385200</v>
      </c>
      <c r="D27" s="8">
        <v>388080</v>
      </c>
      <c r="E27" s="8">
        <v>335160</v>
      </c>
      <c r="F27" s="8">
        <v>490369.9</v>
      </c>
      <c r="G27" s="8">
        <v>375834.28</v>
      </c>
      <c r="H27" s="8">
        <v>370440</v>
      </c>
      <c r="I27" s="8">
        <v>388080</v>
      </c>
      <c r="J27" s="8">
        <v>378000</v>
      </c>
      <c r="K27" s="8">
        <v>571000</v>
      </c>
      <c r="L27" s="65">
        <v>578986.19999999995</v>
      </c>
      <c r="M27" s="8"/>
      <c r="N27" s="3">
        <f>F27+E27+D27+C27+B27+G27+H27+I27+J27+K27+L27</f>
        <v>4646350.38</v>
      </c>
      <c r="O27" s="23"/>
    </row>
    <row r="28" spans="1:15" ht="19.5" customHeight="1" x14ac:dyDescent="0.25">
      <c r="A28" s="56" t="s">
        <v>18</v>
      </c>
      <c r="B28" s="10"/>
      <c r="C28" s="10"/>
      <c r="D28" s="10">
        <v>0</v>
      </c>
      <c r="E28" s="10"/>
      <c r="F28" s="10"/>
      <c r="G28" s="10"/>
      <c r="H28" s="10" t="s">
        <v>81</v>
      </c>
      <c r="I28" s="10" t="s">
        <v>81</v>
      </c>
      <c r="J28" s="10">
        <v>99120</v>
      </c>
      <c r="K28" s="10" t="s">
        <v>81</v>
      </c>
      <c r="L28" s="67">
        <v>248962.3</v>
      </c>
      <c r="M28" s="10"/>
      <c r="N28" s="10">
        <f>99120+L28</f>
        <v>348082.3</v>
      </c>
      <c r="O28" s="23"/>
    </row>
    <row r="29" spans="1:15" ht="15.75" x14ac:dyDescent="0.25">
      <c r="A29" s="56" t="s">
        <v>19</v>
      </c>
      <c r="B29" s="10"/>
      <c r="C29" s="10">
        <v>447456</v>
      </c>
      <c r="D29" s="62">
        <v>0</v>
      </c>
      <c r="E29" s="10"/>
      <c r="F29" s="10">
        <v>306885.26</v>
      </c>
      <c r="G29" s="10"/>
      <c r="H29" s="10"/>
      <c r="I29" s="10">
        <v>296534</v>
      </c>
      <c r="J29" s="10">
        <v>24219.5</v>
      </c>
      <c r="K29" s="10" t="s">
        <v>81</v>
      </c>
      <c r="L29" s="67">
        <v>530769.9</v>
      </c>
      <c r="M29" s="10"/>
      <c r="N29" s="57">
        <f>F29+C29+I29+J29+L29</f>
        <v>1605864.6600000001</v>
      </c>
      <c r="O29" s="23"/>
    </row>
    <row r="30" spans="1:15" ht="21" customHeight="1" x14ac:dyDescent="0.25">
      <c r="A30" s="56" t="s">
        <v>20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67"/>
      <c r="M30" s="10"/>
      <c r="N30" s="57">
        <f t="shared" si="1"/>
        <v>0</v>
      </c>
      <c r="O30" s="23"/>
    </row>
    <row r="31" spans="1:15" ht="15.75" x14ac:dyDescent="0.25">
      <c r="A31" s="56" t="s">
        <v>21</v>
      </c>
      <c r="B31" s="10"/>
      <c r="C31" s="10" t="s">
        <v>81</v>
      </c>
      <c r="D31" s="10" t="s">
        <v>81</v>
      </c>
      <c r="E31" s="10" t="s">
        <v>81</v>
      </c>
      <c r="F31" s="10"/>
      <c r="G31" s="10">
        <v>4450.2</v>
      </c>
      <c r="H31" s="10" t="s">
        <v>81</v>
      </c>
      <c r="I31" s="10" t="s">
        <v>81</v>
      </c>
      <c r="J31" s="10" t="s">
        <v>81</v>
      </c>
      <c r="K31" s="10" t="s">
        <v>81</v>
      </c>
      <c r="L31" s="67"/>
      <c r="M31" s="10" t="s">
        <v>81</v>
      </c>
      <c r="N31" s="57">
        <v>4450.2</v>
      </c>
      <c r="O31" s="23"/>
    </row>
    <row r="32" spans="1:15" ht="30" x14ac:dyDescent="0.25">
      <c r="A32" s="56" t="s">
        <v>22</v>
      </c>
      <c r="B32" s="10"/>
      <c r="C32" s="10"/>
      <c r="D32" s="10"/>
      <c r="E32" s="10"/>
      <c r="F32" s="10"/>
      <c r="G32" s="10">
        <v>351991.21</v>
      </c>
      <c r="H32" s="10">
        <v>224886.76</v>
      </c>
      <c r="I32" s="10">
        <v>5192</v>
      </c>
      <c r="J32" s="10" t="s">
        <v>81</v>
      </c>
      <c r="K32" s="10" t="s">
        <v>81</v>
      </c>
      <c r="L32" s="67">
        <v>4130</v>
      </c>
      <c r="M32" s="10" t="s">
        <v>81</v>
      </c>
      <c r="N32" s="57">
        <f>G32+H32+I32+L32</f>
        <v>586199.97</v>
      </c>
      <c r="O32" s="23"/>
    </row>
    <row r="33" spans="1:15" ht="30" x14ac:dyDescent="0.25">
      <c r="A33" s="56" t="s">
        <v>23</v>
      </c>
      <c r="B33" s="10"/>
      <c r="C33" s="10">
        <v>1000000</v>
      </c>
      <c r="D33" s="10">
        <v>500000</v>
      </c>
      <c r="E33" s="10">
        <v>500000</v>
      </c>
      <c r="F33" s="10">
        <v>508814.6</v>
      </c>
      <c r="G33" s="10">
        <v>507080</v>
      </c>
      <c r="H33" s="10">
        <v>500000</v>
      </c>
      <c r="I33" s="10">
        <v>500000</v>
      </c>
      <c r="J33" s="10">
        <v>505310.15</v>
      </c>
      <c r="K33" s="10">
        <v>500000</v>
      </c>
      <c r="L33" s="67">
        <v>508083</v>
      </c>
      <c r="M33" s="10"/>
      <c r="N33" s="3">
        <f>F33+E33+D33+C33+G33+H33+I33+J33+K33+L33</f>
        <v>5529287.75</v>
      </c>
      <c r="O33" s="23"/>
    </row>
    <row r="34" spans="1:15" ht="30" x14ac:dyDescent="0.25">
      <c r="A34" s="56" t="s">
        <v>39</v>
      </c>
      <c r="B34" s="10" t="s">
        <v>81</v>
      </c>
      <c r="C34" s="10" t="s">
        <v>81</v>
      </c>
      <c r="D34" s="10" t="s">
        <v>81</v>
      </c>
      <c r="E34" s="10" t="s">
        <v>81</v>
      </c>
      <c r="F34" s="10"/>
      <c r="G34" s="10" t="s">
        <v>81</v>
      </c>
      <c r="H34" s="10" t="s">
        <v>81</v>
      </c>
      <c r="I34" s="10" t="s">
        <v>81</v>
      </c>
      <c r="J34" s="10" t="s">
        <v>81</v>
      </c>
      <c r="K34" s="10" t="s">
        <v>81</v>
      </c>
      <c r="L34" s="67"/>
      <c r="M34" s="10" t="s">
        <v>81</v>
      </c>
      <c r="N34" s="57" t="str">
        <f t="shared" si="1"/>
        <v xml:space="preserve"> -   </v>
      </c>
      <c r="O34" s="23"/>
    </row>
    <row r="35" spans="1:15" ht="21.75" customHeight="1" x14ac:dyDescent="0.25">
      <c r="A35" s="56" t="s">
        <v>24</v>
      </c>
      <c r="B35" s="10"/>
      <c r="C35" s="10">
        <v>656793.9</v>
      </c>
      <c r="D35" s="63">
        <v>0</v>
      </c>
      <c r="E35" s="10" t="s">
        <v>81</v>
      </c>
      <c r="F35" s="10">
        <v>97430.24</v>
      </c>
      <c r="G35" s="10">
        <v>264613.45</v>
      </c>
      <c r="H35" s="10">
        <v>250093.33</v>
      </c>
      <c r="I35" s="10" t="s">
        <v>81</v>
      </c>
      <c r="J35" s="10">
        <v>199163.2</v>
      </c>
      <c r="K35" s="10" t="s">
        <v>81</v>
      </c>
      <c r="L35" s="67">
        <v>757197.66</v>
      </c>
      <c r="M35" s="10"/>
      <c r="N35" s="57">
        <f>F35+C35+G35+H35+J35+L35</f>
        <v>2225291.7800000003</v>
      </c>
      <c r="O35" s="23"/>
    </row>
    <row r="36" spans="1:15" ht="21.75" customHeight="1" x14ac:dyDescent="0.25">
      <c r="A36" s="54" t="s">
        <v>25</v>
      </c>
      <c r="B36" s="7">
        <v>25000</v>
      </c>
      <c r="C36" s="7" t="s">
        <v>81</v>
      </c>
      <c r="D36" s="7" t="s">
        <v>81</v>
      </c>
      <c r="E36" s="7">
        <v>25000</v>
      </c>
      <c r="F36" s="7"/>
      <c r="G36" s="7" t="s">
        <v>81</v>
      </c>
      <c r="H36" s="7">
        <v>25000</v>
      </c>
      <c r="I36" s="7" t="s">
        <v>81</v>
      </c>
      <c r="J36" s="7" t="s">
        <v>81</v>
      </c>
      <c r="K36" s="7">
        <v>25000</v>
      </c>
      <c r="L36" s="7"/>
      <c r="M36" s="7" t="s">
        <v>81</v>
      </c>
      <c r="N36" s="55">
        <f>+B36+E36+H36+K36</f>
        <v>100000</v>
      </c>
      <c r="O36" s="23"/>
    </row>
    <row r="37" spans="1:15" ht="28.5" customHeight="1" x14ac:dyDescent="0.25">
      <c r="A37" s="56" t="s">
        <v>26</v>
      </c>
      <c r="B37" s="8">
        <v>25000</v>
      </c>
      <c r="C37" s="8" t="s">
        <v>81</v>
      </c>
      <c r="D37" s="8" t="s">
        <v>81</v>
      </c>
      <c r="E37" s="8">
        <v>25000</v>
      </c>
      <c r="F37" s="8"/>
      <c r="G37" s="8" t="s">
        <v>81</v>
      </c>
      <c r="H37" s="8">
        <v>25000</v>
      </c>
      <c r="I37" s="8"/>
      <c r="J37" s="8" t="s">
        <v>81</v>
      </c>
      <c r="K37" s="8">
        <v>25000</v>
      </c>
      <c r="L37" s="65"/>
      <c r="M37" s="8" t="s">
        <v>81</v>
      </c>
      <c r="N37" s="57">
        <f>E37+B37+H37+K37</f>
        <v>100000</v>
      </c>
      <c r="O37" s="23"/>
    </row>
    <row r="38" spans="1:15" ht="30" x14ac:dyDescent="0.25">
      <c r="A38" s="56" t="s">
        <v>40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66"/>
      <c r="M38" s="9"/>
      <c r="N38" s="57">
        <f t="shared" si="1"/>
        <v>0</v>
      </c>
      <c r="O38" s="23"/>
    </row>
    <row r="39" spans="1:15" ht="30" x14ac:dyDescent="0.25">
      <c r="A39" s="56" t="s">
        <v>41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66"/>
      <c r="M39" s="9"/>
      <c r="N39" s="57">
        <f t="shared" si="1"/>
        <v>0</v>
      </c>
      <c r="O39" s="23"/>
    </row>
    <row r="40" spans="1:15" ht="30" x14ac:dyDescent="0.25">
      <c r="A40" s="56" t="s">
        <v>42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66"/>
      <c r="M40" s="9"/>
      <c r="N40" s="57">
        <f t="shared" si="1"/>
        <v>0</v>
      </c>
      <c r="O40" s="23"/>
    </row>
    <row r="41" spans="1:15" ht="30" x14ac:dyDescent="0.25">
      <c r="A41" s="56" t="s">
        <v>43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66"/>
      <c r="M41" s="9"/>
      <c r="N41" s="57">
        <f t="shared" si="1"/>
        <v>0</v>
      </c>
      <c r="O41" s="23"/>
    </row>
    <row r="42" spans="1:15" ht="30" x14ac:dyDescent="0.25">
      <c r="A42" s="56" t="s">
        <v>27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66"/>
      <c r="M42" s="9"/>
      <c r="N42" s="57">
        <f t="shared" si="1"/>
        <v>0</v>
      </c>
      <c r="O42" s="23"/>
    </row>
    <row r="43" spans="1:15" ht="30" x14ac:dyDescent="0.25">
      <c r="A43" s="56" t="s">
        <v>44</v>
      </c>
      <c r="B43" s="11" t="s">
        <v>81</v>
      </c>
      <c r="C43" s="11" t="s">
        <v>81</v>
      </c>
      <c r="D43" s="11" t="s">
        <v>81</v>
      </c>
      <c r="E43" s="11" t="s">
        <v>81</v>
      </c>
      <c r="G43" s="11" t="s">
        <v>81</v>
      </c>
      <c r="H43" s="11" t="s">
        <v>81</v>
      </c>
      <c r="I43" s="11" t="s">
        <v>81</v>
      </c>
      <c r="J43" s="11" t="s">
        <v>81</v>
      </c>
      <c r="K43" s="11" t="s">
        <v>81</v>
      </c>
      <c r="L43" s="68"/>
      <c r="M43" s="11" t="s">
        <v>81</v>
      </c>
      <c r="N43" s="57" t="str">
        <f t="shared" si="1"/>
        <v xml:space="preserve"> -   </v>
      </c>
      <c r="O43" s="23"/>
    </row>
    <row r="44" spans="1:15" ht="15.75" x14ac:dyDescent="0.25">
      <c r="A44" s="54" t="s">
        <v>45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57">
        <f t="shared" si="1"/>
        <v>0</v>
      </c>
      <c r="O44" s="23"/>
    </row>
    <row r="45" spans="1:15" ht="30" x14ac:dyDescent="0.25">
      <c r="A45" s="56" t="s">
        <v>46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67"/>
      <c r="M45" s="10"/>
      <c r="N45" s="57">
        <f t="shared" si="1"/>
        <v>0</v>
      </c>
      <c r="O45" s="23"/>
    </row>
    <row r="46" spans="1:15" ht="30" x14ac:dyDescent="0.25">
      <c r="A46" s="56" t="s">
        <v>47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67"/>
      <c r="M46" s="10"/>
      <c r="N46" s="57">
        <f t="shared" si="1"/>
        <v>0</v>
      </c>
      <c r="O46" s="23"/>
    </row>
    <row r="47" spans="1:15" ht="30" x14ac:dyDescent="0.25">
      <c r="A47" s="56" t="s">
        <v>48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67"/>
      <c r="M47" s="10"/>
      <c r="N47" s="57">
        <f t="shared" si="1"/>
        <v>0</v>
      </c>
      <c r="O47" s="23"/>
    </row>
    <row r="48" spans="1:15" ht="30" x14ac:dyDescent="0.25">
      <c r="A48" s="56" t="s">
        <v>49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67"/>
      <c r="M48" s="10"/>
      <c r="N48" s="57">
        <f t="shared" si="1"/>
        <v>0</v>
      </c>
      <c r="O48" s="23"/>
    </row>
    <row r="49" spans="1:15" ht="30" x14ac:dyDescent="0.25">
      <c r="A49" s="56" t="s">
        <v>50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67"/>
      <c r="M49" s="10"/>
      <c r="N49" s="57">
        <f t="shared" si="1"/>
        <v>0</v>
      </c>
      <c r="O49" s="23"/>
    </row>
    <row r="50" spans="1:15" ht="30" x14ac:dyDescent="0.25">
      <c r="A50" s="56" t="s">
        <v>51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67"/>
      <c r="M50" s="10"/>
      <c r="N50" s="57">
        <f t="shared" si="1"/>
        <v>0</v>
      </c>
      <c r="O50" s="23"/>
    </row>
    <row r="51" spans="1:15" ht="30" x14ac:dyDescent="0.25">
      <c r="A51" s="56" t="s">
        <v>52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67"/>
      <c r="M51" s="10"/>
      <c r="N51" s="57">
        <f t="shared" si="1"/>
        <v>0</v>
      </c>
      <c r="O51" s="23"/>
    </row>
    <row r="52" spans="1:15" ht="25.5" customHeight="1" x14ac:dyDescent="0.25">
      <c r="A52" s="54" t="s">
        <v>28</v>
      </c>
      <c r="B52" s="7"/>
      <c r="C52" s="7"/>
      <c r="D52" s="7">
        <f>D53+D57</f>
        <v>1016870.04</v>
      </c>
      <c r="E52" s="7" t="s">
        <v>81</v>
      </c>
      <c r="F52" s="7">
        <v>188398.8</v>
      </c>
      <c r="G52" s="7">
        <v>123569.98</v>
      </c>
      <c r="H52" s="7">
        <f>H57+H61</f>
        <v>170274</v>
      </c>
      <c r="I52" s="7">
        <v>86022</v>
      </c>
      <c r="J52" s="7">
        <v>218111.2</v>
      </c>
      <c r="K52" s="7" t="s">
        <v>81</v>
      </c>
      <c r="L52" s="7">
        <v>205919.99</v>
      </c>
      <c r="M52" s="7" t="s">
        <v>81</v>
      </c>
      <c r="N52" s="55">
        <f>F52+D52+G52+H52+I52+J52+L52</f>
        <v>2009166.01</v>
      </c>
      <c r="O52" s="23"/>
    </row>
    <row r="53" spans="1:15" ht="22.5" customHeight="1" x14ac:dyDescent="0.25">
      <c r="A53" s="56" t="s">
        <v>29</v>
      </c>
      <c r="B53" s="10"/>
      <c r="C53" s="10"/>
      <c r="D53" s="10">
        <v>959508.04</v>
      </c>
      <c r="E53" s="10"/>
      <c r="F53" s="10"/>
      <c r="G53" s="10"/>
      <c r="H53" s="10"/>
      <c r="I53" s="10"/>
      <c r="J53" s="10">
        <v>218111.2</v>
      </c>
      <c r="K53" s="10"/>
      <c r="L53" s="67">
        <v>205919.99</v>
      </c>
      <c r="M53" s="10"/>
      <c r="N53" s="57">
        <f>D53+J53+L53</f>
        <v>1383539.23</v>
      </c>
      <c r="O53" s="23"/>
    </row>
    <row r="54" spans="1:15" ht="30" x14ac:dyDescent="0.25">
      <c r="A54" s="56" t="s">
        <v>30</v>
      </c>
      <c r="B54" s="10"/>
      <c r="C54" s="10"/>
      <c r="D54" s="10"/>
      <c r="E54" s="10"/>
      <c r="F54" s="10"/>
      <c r="G54" s="10"/>
      <c r="H54" s="10" t="s">
        <v>81</v>
      </c>
      <c r="I54" s="10" t="s">
        <v>81</v>
      </c>
      <c r="J54" s="10" t="s">
        <v>81</v>
      </c>
      <c r="K54" s="10" t="s">
        <v>81</v>
      </c>
      <c r="L54" s="67"/>
      <c r="M54" s="10" t="s">
        <v>81</v>
      </c>
      <c r="N54" s="57">
        <f t="shared" si="1"/>
        <v>0</v>
      </c>
      <c r="O54" s="23"/>
    </row>
    <row r="55" spans="1:15" ht="30" x14ac:dyDescent="0.25">
      <c r="A55" s="56" t="s">
        <v>31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67"/>
      <c r="M55" s="10"/>
      <c r="N55" s="57">
        <f t="shared" si="1"/>
        <v>0</v>
      </c>
      <c r="O55" s="23"/>
    </row>
    <row r="56" spans="1:15" ht="30" x14ac:dyDescent="0.25">
      <c r="A56" s="56" t="s">
        <v>32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67"/>
      <c r="M56" s="10"/>
      <c r="N56" s="57">
        <f t="shared" si="1"/>
        <v>0</v>
      </c>
      <c r="O56" s="23"/>
    </row>
    <row r="57" spans="1:15" ht="30" x14ac:dyDescent="0.25">
      <c r="A57" s="56" t="s">
        <v>33</v>
      </c>
      <c r="B57" s="10"/>
      <c r="C57" s="10"/>
      <c r="D57" s="10">
        <v>57362</v>
      </c>
      <c r="E57" s="10"/>
      <c r="F57" s="10">
        <v>188398.8</v>
      </c>
      <c r="G57" s="10">
        <v>123569.98</v>
      </c>
      <c r="H57" s="10">
        <v>37524</v>
      </c>
      <c r="I57" s="10">
        <v>86022</v>
      </c>
      <c r="J57" s="10"/>
      <c r="K57" s="10"/>
      <c r="L57" s="67"/>
      <c r="M57" s="10"/>
      <c r="N57" s="3">
        <f>F57+D57+G57+H57+I57</f>
        <v>492876.77999999997</v>
      </c>
      <c r="O57" s="23"/>
    </row>
    <row r="58" spans="1:15" ht="15.75" x14ac:dyDescent="0.25">
      <c r="A58" s="56" t="s">
        <v>53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67"/>
      <c r="M58" s="10"/>
      <c r="N58" s="57">
        <f t="shared" si="1"/>
        <v>0</v>
      </c>
      <c r="O58" s="23"/>
    </row>
    <row r="59" spans="1:15" ht="15.75" x14ac:dyDescent="0.25">
      <c r="A59" s="56" t="s">
        <v>54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67"/>
      <c r="M59" s="10"/>
      <c r="N59" s="57">
        <f t="shared" si="1"/>
        <v>0</v>
      </c>
      <c r="O59" s="23"/>
    </row>
    <row r="60" spans="1:15" ht="15.75" x14ac:dyDescent="0.25">
      <c r="A60" s="56" t="s">
        <v>34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67"/>
      <c r="M60" s="10"/>
      <c r="N60" s="57">
        <f t="shared" si="1"/>
        <v>0</v>
      </c>
      <c r="O60" s="23"/>
    </row>
    <row r="61" spans="1:15" ht="30" x14ac:dyDescent="0.25">
      <c r="A61" s="56" t="s">
        <v>55</v>
      </c>
      <c r="B61" s="10"/>
      <c r="C61" s="10"/>
      <c r="D61" s="10"/>
      <c r="E61" s="10"/>
      <c r="F61" s="10"/>
      <c r="G61" s="10"/>
      <c r="H61" s="10">
        <v>132750</v>
      </c>
      <c r="I61" s="10"/>
      <c r="J61" s="10"/>
      <c r="K61" s="10"/>
      <c r="L61" s="67"/>
      <c r="M61" s="10"/>
      <c r="N61" s="57">
        <v>132750</v>
      </c>
      <c r="O61" s="23"/>
    </row>
    <row r="62" spans="1:15" ht="15.75" x14ac:dyDescent="0.25">
      <c r="A62" s="54" t="s">
        <v>56</v>
      </c>
      <c r="B62" s="7"/>
      <c r="C62" s="7" t="s">
        <v>81</v>
      </c>
      <c r="D62" s="7" t="s">
        <v>81</v>
      </c>
      <c r="E62" s="7" t="s">
        <v>81</v>
      </c>
      <c r="F62" s="7"/>
      <c r="G62" s="7" t="s">
        <v>81</v>
      </c>
      <c r="H62" s="7" t="s">
        <v>81</v>
      </c>
      <c r="I62" s="7" t="s">
        <v>81</v>
      </c>
      <c r="J62" s="7" t="s">
        <v>81</v>
      </c>
      <c r="K62" s="7" t="s">
        <v>81</v>
      </c>
      <c r="L62" s="7"/>
      <c r="M62" s="7" t="s">
        <v>81</v>
      </c>
      <c r="N62" s="57">
        <f t="shared" si="1"/>
        <v>0</v>
      </c>
      <c r="O62" s="23"/>
    </row>
    <row r="63" spans="1:15" ht="15.75" x14ac:dyDescent="0.25">
      <c r="A63" s="56" t="s">
        <v>57</v>
      </c>
      <c r="B63" s="10"/>
      <c r="C63" s="10"/>
      <c r="D63" s="10"/>
      <c r="E63" s="10" t="s">
        <v>81</v>
      </c>
      <c r="F63" s="10"/>
      <c r="G63" s="10" t="s">
        <v>81</v>
      </c>
      <c r="H63" s="10"/>
      <c r="I63" s="10" t="s">
        <v>81</v>
      </c>
      <c r="J63" s="10" t="s">
        <v>81</v>
      </c>
      <c r="K63" s="10" t="s">
        <v>81</v>
      </c>
      <c r="L63" s="67"/>
      <c r="M63" s="10"/>
      <c r="N63" s="57">
        <f t="shared" si="1"/>
        <v>0</v>
      </c>
      <c r="O63" s="23"/>
    </row>
    <row r="64" spans="1:15" ht="15.75" x14ac:dyDescent="0.25">
      <c r="A64" s="56" t="s">
        <v>58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67"/>
      <c r="M64" s="10"/>
      <c r="N64" s="57">
        <f t="shared" si="1"/>
        <v>0</v>
      </c>
      <c r="O64" s="23"/>
    </row>
    <row r="65" spans="1:15" ht="30" x14ac:dyDescent="0.25">
      <c r="A65" s="56" t="s">
        <v>59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67"/>
      <c r="M65" s="10"/>
      <c r="N65" s="57">
        <f t="shared" si="1"/>
        <v>0</v>
      </c>
      <c r="O65" s="23"/>
    </row>
    <row r="66" spans="1:15" ht="45" x14ac:dyDescent="0.25">
      <c r="A66" s="56" t="s">
        <v>60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67"/>
      <c r="M66" s="10"/>
      <c r="N66" s="57">
        <f t="shared" si="1"/>
        <v>0</v>
      </c>
      <c r="O66" s="23"/>
    </row>
    <row r="67" spans="1:15" ht="30" x14ac:dyDescent="0.25">
      <c r="A67" s="54" t="s">
        <v>61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57">
        <f t="shared" si="1"/>
        <v>0</v>
      </c>
      <c r="O67" s="23"/>
    </row>
    <row r="68" spans="1:15" ht="15.75" x14ac:dyDescent="0.25">
      <c r="A68" s="56" t="s">
        <v>62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67"/>
      <c r="M68" s="10"/>
      <c r="N68" s="57">
        <f t="shared" si="1"/>
        <v>0</v>
      </c>
      <c r="O68" s="23"/>
    </row>
    <row r="69" spans="1:15" ht="30" x14ac:dyDescent="0.25">
      <c r="A69" s="56" t="s">
        <v>63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67"/>
      <c r="M69" s="10"/>
      <c r="N69" s="57">
        <f t="shared" si="1"/>
        <v>0</v>
      </c>
      <c r="O69" s="23"/>
    </row>
    <row r="70" spans="1:15" ht="15.75" x14ac:dyDescent="0.25">
      <c r="A70" s="54" t="s">
        <v>64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57">
        <f t="shared" si="1"/>
        <v>0</v>
      </c>
      <c r="O70" s="23"/>
    </row>
    <row r="71" spans="1:15" ht="15.75" x14ac:dyDescent="0.25">
      <c r="A71" s="56" t="s">
        <v>65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67"/>
      <c r="M71" s="10"/>
      <c r="N71" s="57">
        <f t="shared" si="1"/>
        <v>0</v>
      </c>
      <c r="O71" s="23"/>
    </row>
    <row r="72" spans="1:15" ht="15.75" x14ac:dyDescent="0.25">
      <c r="A72" s="56" t="s">
        <v>66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67"/>
      <c r="M72" s="10"/>
      <c r="N72" s="57">
        <f t="shared" si="1"/>
        <v>0</v>
      </c>
      <c r="O72" s="23"/>
    </row>
    <row r="73" spans="1:15" ht="30" x14ac:dyDescent="0.25">
      <c r="A73" s="56" t="s">
        <v>67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67"/>
      <c r="M73" s="10"/>
      <c r="N73" s="57">
        <f t="shared" si="1"/>
        <v>0</v>
      </c>
      <c r="O73" s="23"/>
    </row>
    <row r="74" spans="1:15" ht="15.75" x14ac:dyDescent="0.25">
      <c r="A74" s="64" t="s">
        <v>35</v>
      </c>
      <c r="B74" s="12">
        <f>+B36+B26+B16+B10</f>
        <v>4146800.1</v>
      </c>
      <c r="C74" s="43">
        <f>C26+C16+C10</f>
        <v>6581687.7000000002</v>
      </c>
      <c r="D74" s="12">
        <f>D52+D26+D16+D10</f>
        <v>5632290.0700000003</v>
      </c>
      <c r="E74" s="12">
        <f>E36+E26+E16+E10</f>
        <v>4530123.25</v>
      </c>
      <c r="F74" s="43">
        <f>F52+F26+F16+F10</f>
        <v>5496591.9800000004</v>
      </c>
      <c r="G74" s="12">
        <f>G52+G26+G16+G10</f>
        <v>5672315.4199999999</v>
      </c>
      <c r="H74" s="43">
        <f>H52+H36+H26+H16+H10</f>
        <v>5532462.3000000007</v>
      </c>
      <c r="I74" s="12">
        <f>I52+I26+I16+I10</f>
        <v>5018872.67</v>
      </c>
      <c r="J74" s="12">
        <f>J52+J26+J16+J10</f>
        <v>5275717.5999999996</v>
      </c>
      <c r="K74" s="12">
        <f>K36+K26+K16+K10</f>
        <v>5339938.03</v>
      </c>
      <c r="L74" s="12">
        <f>L52+L26+L16+L10</f>
        <v>6813411.7799999993</v>
      </c>
      <c r="M74" s="12" t="s">
        <v>81</v>
      </c>
      <c r="N74" s="12">
        <f>N52+N36+N26+N16+N10</f>
        <v>60040210.899999999</v>
      </c>
      <c r="O74" s="23"/>
    </row>
    <row r="75" spans="1:15" ht="15.75" x14ac:dyDescent="0.25">
      <c r="A75" s="34"/>
      <c r="B75" s="33"/>
      <c r="C75" s="33"/>
      <c r="D75" s="33"/>
      <c r="E75" s="33"/>
      <c r="F75" s="10"/>
      <c r="G75" s="33"/>
      <c r="H75" s="33"/>
      <c r="I75" s="33"/>
      <c r="J75" s="33"/>
      <c r="K75" s="33"/>
      <c r="L75" s="33"/>
      <c r="M75" s="33"/>
      <c r="N75" s="32">
        <f t="shared" ref="N75:N86" si="2">+B75</f>
        <v>0</v>
      </c>
      <c r="O75" s="23"/>
    </row>
    <row r="76" spans="1:15" ht="15.75" x14ac:dyDescent="0.25">
      <c r="A76" s="49" t="s">
        <v>68</v>
      </c>
      <c r="B76" s="50"/>
      <c r="C76" s="50"/>
      <c r="D76" s="50"/>
      <c r="E76" s="50"/>
      <c r="F76" s="44"/>
      <c r="G76" s="50"/>
      <c r="H76" s="50"/>
      <c r="I76" s="50"/>
      <c r="J76" s="50"/>
      <c r="K76" s="50"/>
      <c r="L76" s="50"/>
      <c r="M76" s="50"/>
      <c r="N76" s="51">
        <f t="shared" si="2"/>
        <v>0</v>
      </c>
      <c r="O76" s="23"/>
    </row>
    <row r="77" spans="1:15" ht="15.75" x14ac:dyDescent="0.25">
      <c r="A77" s="46" t="s">
        <v>69</v>
      </c>
      <c r="B77" s="47"/>
      <c r="C77" s="47"/>
      <c r="D77" s="47"/>
      <c r="E77" s="47"/>
      <c r="F77" s="48"/>
      <c r="G77" s="47"/>
      <c r="H77" s="47"/>
      <c r="I77" s="47"/>
      <c r="J77" s="47"/>
      <c r="K77" s="47"/>
      <c r="L77" s="47"/>
      <c r="M77" s="47"/>
      <c r="N77" s="45">
        <f t="shared" si="2"/>
        <v>0</v>
      </c>
      <c r="O77" s="23"/>
    </row>
    <row r="78" spans="1:15" ht="31.5" x14ac:dyDescent="0.25">
      <c r="A78" s="31" t="s">
        <v>70</v>
      </c>
      <c r="B78" s="33"/>
      <c r="C78" s="33"/>
      <c r="D78" s="33"/>
      <c r="E78" s="33"/>
      <c r="F78" s="10"/>
      <c r="G78" s="33"/>
      <c r="H78" s="33"/>
      <c r="I78" s="33"/>
      <c r="J78" s="33"/>
      <c r="K78" s="33"/>
      <c r="L78" s="33"/>
      <c r="M78" s="33"/>
      <c r="N78" s="32">
        <f t="shared" si="2"/>
        <v>0</v>
      </c>
      <c r="O78" s="23"/>
    </row>
    <row r="79" spans="1:15" ht="31.5" x14ac:dyDescent="0.25">
      <c r="A79" s="31" t="s">
        <v>71</v>
      </c>
      <c r="B79" s="33"/>
      <c r="C79" s="33"/>
      <c r="D79" s="33"/>
      <c r="E79" s="33"/>
      <c r="F79" s="10"/>
      <c r="G79" s="33"/>
      <c r="H79" s="33"/>
      <c r="I79" s="33"/>
      <c r="J79" s="33"/>
      <c r="K79" s="33"/>
      <c r="L79" s="33"/>
      <c r="M79" s="33"/>
      <c r="N79" s="32">
        <f t="shared" si="2"/>
        <v>0</v>
      </c>
      <c r="O79" s="23"/>
    </row>
    <row r="80" spans="1:15" ht="15.75" x14ac:dyDescent="0.25">
      <c r="A80" s="29" t="s">
        <v>72</v>
      </c>
      <c r="B80" s="30"/>
      <c r="C80" s="30"/>
      <c r="D80" s="30"/>
      <c r="E80" s="30"/>
      <c r="F80" s="7"/>
      <c r="G80" s="30"/>
      <c r="H80" s="30"/>
      <c r="I80" s="30"/>
      <c r="J80" s="30"/>
      <c r="K80" s="30"/>
      <c r="L80" s="30"/>
      <c r="M80" s="30"/>
      <c r="N80" s="32">
        <f t="shared" si="2"/>
        <v>0</v>
      </c>
      <c r="O80" s="23"/>
    </row>
    <row r="81" spans="1:15" ht="15.75" x14ac:dyDescent="0.25">
      <c r="A81" s="31" t="s">
        <v>73</v>
      </c>
      <c r="B81" s="33"/>
      <c r="C81" s="33"/>
      <c r="D81" s="33"/>
      <c r="E81" s="33"/>
      <c r="F81" s="10"/>
      <c r="G81" s="33"/>
      <c r="H81" s="33"/>
      <c r="I81" s="33"/>
      <c r="J81" s="33"/>
      <c r="K81" s="33"/>
      <c r="L81" s="33"/>
      <c r="M81" s="33"/>
      <c r="N81" s="32">
        <f t="shared" si="2"/>
        <v>0</v>
      </c>
      <c r="O81" s="23"/>
    </row>
    <row r="82" spans="1:15" ht="31.5" x14ac:dyDescent="0.25">
      <c r="A82" s="31" t="s">
        <v>74</v>
      </c>
      <c r="B82" s="33"/>
      <c r="C82" s="33"/>
      <c r="D82" s="33"/>
      <c r="E82" s="33"/>
      <c r="F82" s="10"/>
      <c r="G82" s="33"/>
      <c r="H82" s="33"/>
      <c r="I82" s="33"/>
      <c r="J82" s="33"/>
      <c r="K82" s="33"/>
      <c r="L82" s="33"/>
      <c r="M82" s="33"/>
      <c r="N82" s="32">
        <f t="shared" si="2"/>
        <v>0</v>
      </c>
      <c r="O82" s="23"/>
    </row>
    <row r="83" spans="1:15" ht="15.75" x14ac:dyDescent="0.25">
      <c r="A83" s="29" t="s">
        <v>75</v>
      </c>
      <c r="B83" s="30"/>
      <c r="C83" s="30"/>
      <c r="D83" s="30"/>
      <c r="E83" s="30"/>
      <c r="F83" s="7"/>
      <c r="G83" s="30"/>
      <c r="H83" s="30"/>
      <c r="I83" s="30"/>
      <c r="J83" s="30"/>
      <c r="K83" s="30"/>
      <c r="L83" s="30"/>
      <c r="M83" s="30"/>
      <c r="N83" s="32">
        <f t="shared" si="2"/>
        <v>0</v>
      </c>
      <c r="O83" s="23"/>
    </row>
    <row r="84" spans="1:15" ht="31.5" x14ac:dyDescent="0.25">
      <c r="A84" s="31" t="s">
        <v>76</v>
      </c>
      <c r="B84" s="33"/>
      <c r="C84" s="33"/>
      <c r="D84" s="33"/>
      <c r="E84" s="33"/>
      <c r="F84" s="10"/>
      <c r="G84" s="33"/>
      <c r="H84" s="33"/>
      <c r="I84" s="33"/>
      <c r="J84" s="33"/>
      <c r="K84" s="33"/>
      <c r="L84" s="33"/>
      <c r="M84" s="33"/>
      <c r="N84" s="32">
        <f t="shared" si="2"/>
        <v>0</v>
      </c>
      <c r="O84" s="23"/>
    </row>
    <row r="85" spans="1:15" ht="15.75" x14ac:dyDescent="0.25">
      <c r="A85" s="39" t="s">
        <v>77</v>
      </c>
      <c r="B85" s="40"/>
      <c r="C85" s="40"/>
      <c r="D85" s="40"/>
      <c r="E85" s="40"/>
      <c r="F85" s="41"/>
      <c r="G85" s="40"/>
      <c r="H85" s="40"/>
      <c r="I85" s="40"/>
      <c r="J85" s="40"/>
      <c r="K85" s="40"/>
      <c r="L85" s="40"/>
      <c r="M85" s="40"/>
      <c r="N85" s="40"/>
      <c r="O85" s="42"/>
    </row>
    <row r="86" spans="1:15" ht="15.75" x14ac:dyDescent="0.25">
      <c r="A86" s="23"/>
      <c r="B86" s="25"/>
      <c r="C86" s="25"/>
      <c r="D86" s="25"/>
      <c r="E86" s="25"/>
      <c r="G86" s="25"/>
      <c r="H86" s="25"/>
      <c r="I86" s="25"/>
      <c r="J86" s="25"/>
      <c r="K86" s="25"/>
      <c r="L86" s="25"/>
      <c r="M86" s="25"/>
      <c r="N86" s="32">
        <f t="shared" si="2"/>
        <v>0</v>
      </c>
      <c r="O86" s="23"/>
    </row>
    <row r="87" spans="1:15" ht="15.75" x14ac:dyDescent="0.25">
      <c r="A87" s="1" t="s">
        <v>78</v>
      </c>
      <c r="B87" s="12">
        <f>+B74</f>
        <v>4146800.1</v>
      </c>
      <c r="C87" s="12">
        <f t="shared" ref="C87:H87" si="3">C74</f>
        <v>6581687.7000000002</v>
      </c>
      <c r="D87" s="12">
        <f t="shared" si="3"/>
        <v>5632290.0700000003</v>
      </c>
      <c r="E87" s="12">
        <f t="shared" si="3"/>
        <v>4530123.25</v>
      </c>
      <c r="F87" s="12">
        <f t="shared" si="3"/>
        <v>5496591.9800000004</v>
      </c>
      <c r="G87" s="12">
        <f t="shared" si="3"/>
        <v>5672315.4199999999</v>
      </c>
      <c r="H87" s="12">
        <f t="shared" si="3"/>
        <v>5532462.3000000007</v>
      </c>
      <c r="I87" s="12">
        <f>I74</f>
        <v>5018872.67</v>
      </c>
      <c r="J87" s="12">
        <f>J74</f>
        <v>5275717.5999999996</v>
      </c>
      <c r="K87" s="12">
        <f>K74</f>
        <v>5339938.03</v>
      </c>
      <c r="L87" s="12">
        <f>L74</f>
        <v>6813411.7799999993</v>
      </c>
      <c r="M87" s="12" t="s">
        <v>81</v>
      </c>
      <c r="N87" s="12">
        <f>N74</f>
        <v>60040210.899999999</v>
      </c>
      <c r="O87" s="23"/>
    </row>
    <row r="88" spans="1:15" ht="15.75" x14ac:dyDescent="0.25">
      <c r="A88" s="23" t="s">
        <v>109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3"/>
      <c r="O88" s="23"/>
    </row>
    <row r="89" spans="1:15" ht="15.75" x14ac:dyDescent="0.25">
      <c r="A89" s="23" t="s">
        <v>111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6"/>
      <c r="N89" s="23"/>
      <c r="O89" s="23"/>
    </row>
    <row r="90" spans="1:15" ht="15.75" x14ac:dyDescent="0.25">
      <c r="A90" s="23" t="s">
        <v>112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6"/>
      <c r="N90" s="23"/>
      <c r="O90" s="23"/>
    </row>
    <row r="91" spans="1:15" ht="15.75" x14ac:dyDescent="0.25">
      <c r="A91" s="23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6"/>
      <c r="N91" s="23"/>
      <c r="O91" s="23"/>
    </row>
    <row r="93" spans="1:15" x14ac:dyDescent="0.25">
      <c r="A93" s="52" t="s">
        <v>106</v>
      </c>
      <c r="B93" s="52"/>
      <c r="C93" s="53"/>
      <c r="D93" s="52"/>
    </row>
    <row r="94" spans="1:15" ht="45" customHeight="1" x14ac:dyDescent="0.25">
      <c r="A94" s="72" t="s">
        <v>107</v>
      </c>
      <c r="B94" s="72"/>
      <c r="C94" s="72"/>
      <c r="D94" s="72"/>
    </row>
    <row r="95" spans="1:15" ht="67.5" customHeight="1" x14ac:dyDescent="0.25">
      <c r="A95" s="72" t="s">
        <v>108</v>
      </c>
      <c r="B95" s="72"/>
      <c r="C95" s="72"/>
      <c r="D95" s="72"/>
    </row>
    <row r="98" spans="1:13" x14ac:dyDescent="0.25">
      <c r="A98" s="13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20"/>
    </row>
    <row r="99" spans="1:13" x14ac:dyDescent="0.25">
      <c r="A99" s="13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20"/>
    </row>
    <row r="100" spans="1:13" ht="15.75" x14ac:dyDescent="0.25">
      <c r="A100" s="22" t="s">
        <v>104</v>
      </c>
      <c r="B100" s="14"/>
      <c r="C100" s="14"/>
      <c r="D100" s="14"/>
      <c r="E100" s="14"/>
      <c r="F100" s="14"/>
      <c r="G100" s="15"/>
      <c r="I100" s="15" t="s">
        <v>102</v>
      </c>
      <c r="J100" s="18"/>
      <c r="K100" s="18"/>
      <c r="L100" s="18"/>
      <c r="M100" s="17"/>
    </row>
    <row r="101" spans="1:13" ht="15.75" x14ac:dyDescent="0.25">
      <c r="A101" s="5" t="s">
        <v>96</v>
      </c>
      <c r="B101" s="14"/>
      <c r="C101" s="14"/>
      <c r="D101" s="14"/>
      <c r="E101" s="14"/>
      <c r="F101" s="14"/>
      <c r="G101" s="14"/>
      <c r="I101" s="14" t="s">
        <v>103</v>
      </c>
      <c r="J101" s="13"/>
      <c r="K101" s="13"/>
      <c r="L101" s="13"/>
      <c r="M101" s="17"/>
    </row>
    <row r="102" spans="1:13" ht="15.75" x14ac:dyDescent="0.25">
      <c r="A102" s="5" t="s">
        <v>97</v>
      </c>
      <c r="B102" s="14"/>
      <c r="C102" s="14"/>
      <c r="D102" s="14"/>
      <c r="E102" s="14"/>
      <c r="F102" s="14"/>
      <c r="G102" s="14"/>
      <c r="I102" s="14" t="s">
        <v>95</v>
      </c>
      <c r="J102" s="13"/>
      <c r="K102" s="13"/>
      <c r="L102" s="13"/>
      <c r="M102" s="17"/>
    </row>
    <row r="103" spans="1:13" ht="15.75" x14ac:dyDescent="0.25">
      <c r="A103" s="17"/>
      <c r="B103" s="14"/>
      <c r="C103" s="14"/>
      <c r="D103" s="14"/>
      <c r="E103" s="14"/>
      <c r="F103" s="14"/>
      <c r="G103" s="14"/>
      <c r="I103" s="14"/>
      <c r="J103" s="14"/>
      <c r="K103" s="14"/>
      <c r="L103" s="14"/>
      <c r="M103" s="21"/>
    </row>
    <row r="104" spans="1:13" ht="15.75" x14ac:dyDescent="0.25">
      <c r="A104" s="17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21"/>
    </row>
    <row r="105" spans="1:13" ht="15.75" x14ac:dyDescent="0.25">
      <c r="A105" s="17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21"/>
    </row>
    <row r="106" spans="1:13" ht="15.75" x14ac:dyDescent="0.25">
      <c r="A106" s="17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21"/>
    </row>
    <row r="107" spans="1:13" ht="15.75" x14ac:dyDescent="0.2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</row>
    <row r="108" spans="1:13" ht="15.75" x14ac:dyDescent="0.25">
      <c r="A108" s="70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</row>
    <row r="109" spans="1:13" ht="15.75" x14ac:dyDescent="0.25">
      <c r="A109" s="70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</row>
    <row r="110" spans="1:13" ht="15.75" x14ac:dyDescent="0.25">
      <c r="A110" s="38"/>
      <c r="B110" s="35"/>
      <c r="E110" s="35" t="s">
        <v>105</v>
      </c>
      <c r="F110" s="14"/>
      <c r="G110" s="14"/>
      <c r="H110" s="14"/>
      <c r="I110" s="14"/>
      <c r="J110" s="14"/>
      <c r="K110" s="14"/>
      <c r="L110" s="14"/>
      <c r="M110" s="21"/>
    </row>
    <row r="111" spans="1:13" ht="15.75" x14ac:dyDescent="0.25">
      <c r="A111" s="38"/>
      <c r="B111" s="36"/>
      <c r="E111" s="36" t="s">
        <v>99</v>
      </c>
      <c r="F111" s="14"/>
      <c r="G111" s="14"/>
      <c r="H111" s="14"/>
      <c r="I111" s="14"/>
      <c r="J111" s="14"/>
      <c r="K111" s="14"/>
      <c r="L111" s="14"/>
      <c r="M111" s="21"/>
    </row>
    <row r="112" spans="1:13" x14ac:dyDescent="0.25">
      <c r="A112" s="13"/>
      <c r="B112" s="37"/>
      <c r="E112" s="37" t="s">
        <v>98</v>
      </c>
      <c r="F112" s="16"/>
      <c r="G112" s="16"/>
      <c r="H112" s="16"/>
      <c r="I112" s="16"/>
      <c r="J112" s="16"/>
      <c r="K112" s="16"/>
      <c r="L112" s="16"/>
      <c r="M112" s="20"/>
    </row>
    <row r="113" spans="1:13" x14ac:dyDescent="0.25">
      <c r="A113" s="13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20"/>
      <c r="M113"/>
    </row>
    <row r="114" spans="1:13" x14ac:dyDescent="0.25">
      <c r="A114" s="13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20"/>
    </row>
    <row r="115" spans="1:13" x14ac:dyDescent="0.25">
      <c r="A115" s="13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20"/>
    </row>
    <row r="116" spans="1:13" x14ac:dyDescent="0.25">
      <c r="A116" s="13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20"/>
    </row>
  </sheetData>
  <mergeCells count="10">
    <mergeCell ref="A107:M107"/>
    <mergeCell ref="A108:M108"/>
    <mergeCell ref="A109:M109"/>
    <mergeCell ref="A2:M2"/>
    <mergeCell ref="A4:M4"/>
    <mergeCell ref="A5:M5"/>
    <mergeCell ref="A6:M6"/>
    <mergeCell ref="A3:M3"/>
    <mergeCell ref="A94:D94"/>
    <mergeCell ref="A95:D95"/>
  </mergeCells>
  <pageMargins left="0.23622047244094491" right="0.23622047244094491" top="0.74803149606299213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Ejecucion Actual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Contabilida</cp:lastModifiedBy>
  <cp:lastPrinted>2023-12-21T09:28:42Z</cp:lastPrinted>
  <dcterms:created xsi:type="dcterms:W3CDTF">2018-04-17T18:57:16Z</dcterms:created>
  <dcterms:modified xsi:type="dcterms:W3CDTF">2023-12-21T09:34:41Z</dcterms:modified>
</cp:coreProperties>
</file>