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abilida\Desktop\TRANSPARENCIA MAYO 2023\"/>
    </mc:Choice>
  </mc:AlternateContent>
  <bookViews>
    <workbookView xWindow="0" yWindow="0" windowWidth="20490" windowHeight="7650"/>
  </bookViews>
  <sheets>
    <sheet name="Plantilla Ejecucion Actual" sheetId="4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7" i="4" l="1"/>
  <c r="C74" i="4" l="1"/>
  <c r="I16" i="4" l="1"/>
  <c r="I26" i="4"/>
  <c r="I21" i="4"/>
  <c r="I17" i="4"/>
  <c r="I15" i="4"/>
  <c r="I14" i="4"/>
  <c r="I11" i="4"/>
  <c r="I10" i="4"/>
  <c r="H87" i="4" l="1"/>
  <c r="I74" i="4"/>
  <c r="I57" i="4"/>
  <c r="I52" i="4"/>
  <c r="I29" i="4"/>
  <c r="I35" i="4"/>
  <c r="I33" i="4"/>
  <c r="I27" i="4"/>
  <c r="I25" i="4"/>
  <c r="I23" i="4"/>
  <c r="H74" i="4"/>
  <c r="I37" i="4" l="1"/>
  <c r="I36" i="4"/>
  <c r="G74" i="4"/>
  <c r="F74" i="4"/>
  <c r="F87" i="4" l="1"/>
  <c r="E74" i="4"/>
  <c r="I12" i="4" l="1"/>
  <c r="I13" i="4"/>
  <c r="I18" i="4"/>
  <c r="I19" i="4"/>
  <c r="I24" i="4"/>
  <c r="I28" i="4"/>
  <c r="I30" i="4"/>
  <c r="I31" i="4"/>
  <c r="I32" i="4"/>
  <c r="I34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4" i="4"/>
  <c r="I55" i="4"/>
  <c r="I56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5" i="4"/>
  <c r="I76" i="4"/>
  <c r="I77" i="4"/>
  <c r="I78" i="4"/>
  <c r="I79" i="4"/>
  <c r="I80" i="4"/>
  <c r="I81" i="4"/>
  <c r="I82" i="4"/>
  <c r="I83" i="4"/>
  <c r="I84" i="4"/>
  <c r="I86" i="4"/>
  <c r="E87" i="4"/>
  <c r="C87" i="4"/>
  <c r="B87" i="4" l="1"/>
  <c r="B74" i="4" l="1"/>
  <c r="D10" i="4" l="1"/>
  <c r="D74" i="4" l="1"/>
  <c r="I87" i="4" s="1"/>
  <c r="D87" i="4" l="1"/>
</calcChain>
</file>

<file path=xl/sharedStrings.xml><?xml version="1.0" encoding="utf-8"?>
<sst xmlns="http://schemas.openxmlformats.org/spreadsheetml/2006/main" count="128" uniqueCount="104">
  <si>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</si>
  <si>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</si>
  <si>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</si>
  <si>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</si>
  <si>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</si>
  <si>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</si>
  <si>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</si>
  <si>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</si>
  <si>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</si>
  <si>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</si>
  <si>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</si>
  <si>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</si>
  <si>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</si>
  <si>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</si>
  <si>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</si>
  <si>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</si>
  <si>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</si>
  <si>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</si>
  <si>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</si>
  <si>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</si>
  <si>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</si>
  <si>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</si>
  <si>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</si>
  <si>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</si>
  <si>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</si>
  <si>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</si>
  <si>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</si>
  <si>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</si>
  <si>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</si>
  <si>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</si>
  <si>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</si>
  <si>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</si>
  <si>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</si>
  <si>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</si>
  <si>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</si>
  <si>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</si>
  <si>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</si>
  <si>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</si>
  <si>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</si>
  <si>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</si>
  <si>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</si>
  <si>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</si>
  <si>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</si>
  <si>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</si>
  <si>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</si>
  <si>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</si>
  <si>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</si>
  <si>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</si>
  <si>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</si>
  <si>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</si>
  <si>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</si>
  <si>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</si>
  <si>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</si>
  <si>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</si>
  <si>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</si>
  <si>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</si>
  <si>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</si>
  <si>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</si>
  <si>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</si>
  <si>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</si>
  <si>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</si>
  <si>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</si>
  <si>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</si>
  <si>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</si>
  <si>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</si>
  <si>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</si>
  <si>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</si>
  <si>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</si>
  <si>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</si>
  <si>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</si>
  <si>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</si>
  <si>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</si>
  <si>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</si>
  <si>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</si>
  <si>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</si>
  <si>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</si>
  <si>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</si>
  <si>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</si>
  <si>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</si>
  <si>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Fecha de registro: hasta el [día] de [mes] del [año]</t>
  </si>
  <si>
    <t>Fecha de imputación: hasta el [día] de [mes] del [año]</t>
  </si>
  <si>
    <t xml:space="preserve">Ejecución de Gastos y Aplicaciones Financieras </t>
  </si>
  <si>
    <t>INSTITUTO SUPERIOR PARA LA DEFENSA</t>
  </si>
  <si>
    <t>Fuente: [10]</t>
  </si>
  <si>
    <t xml:space="preserve"> -   </t>
  </si>
  <si>
    <t>General Juan Pablo Duarte y Diez</t>
  </si>
  <si>
    <t xml:space="preserve"> Enero  </t>
  </si>
  <si>
    <t>Encargada de Auditoria Interna.</t>
  </si>
  <si>
    <t>Director de Contabilidad y Finanzas</t>
  </si>
  <si>
    <t xml:space="preserve">Lic. Gilberto de Oleo Sanchez, </t>
  </si>
  <si>
    <t>Mayor Contador, ERD</t>
  </si>
  <si>
    <t>Presupuesto Inicial</t>
  </si>
  <si>
    <t>Modificacion</t>
  </si>
  <si>
    <t>Total</t>
  </si>
  <si>
    <t>Febrero</t>
  </si>
  <si>
    <t>_</t>
  </si>
  <si>
    <t>Marzo</t>
  </si>
  <si>
    <t>Rosanna Ferreira Sosa</t>
  </si>
  <si>
    <t>Mayor Contadora, ERD</t>
  </si>
  <si>
    <t>Abril</t>
  </si>
  <si>
    <t xml:space="preserve">                      Cinthia LorenaFeliz Perez</t>
  </si>
  <si>
    <t xml:space="preserve">                       Capitan Contadora ,FARD                                                                                                               </t>
  </si>
  <si>
    <t xml:space="preserve">                      Encargada de Presupuesto                                                                                            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</si>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</sst>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.0000_);_(* \(#,##0.00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8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43" fontId="0" fillId="0" borderId="0" xfId="1" applyFont="1"/>
    <xf numFmtId="0" fontId="3" fillId="0" borderId="0" xfId="0" applyFont="1" applyBorder="1" applyAlignment="1">
      <alignment vertical="center" wrapText="1"/>
    </xf>
    <xf numFmtId="4" fontId="2" fillId="3" borderId="0" xfId="1" applyNumberFormat="1" applyFont="1" applyFill="1" applyBorder="1" applyAlignment="1">
      <alignment horizontal="center" vertical="center" wrapText="1"/>
    </xf>
    <xf numFmtId="4" fontId="1" fillId="0" borderId="1" xfId="1" applyNumberFormat="1" applyFont="1" applyBorder="1" applyAlignment="1">
      <alignment horizontal="left" vertical="center" wrapText="1"/>
    </xf>
    <xf numFmtId="4" fontId="1" fillId="0" borderId="0" xfId="1" applyNumberFormat="1" applyFont="1" applyAlignment="1">
      <alignment vertical="center" wrapText="1"/>
    </xf>
    <xf numFmtId="4" fontId="0" fillId="0" borderId="0" xfId="1" applyNumberFormat="1" applyFont="1" applyBorder="1"/>
    <xf numFmtId="4" fontId="0" fillId="0" borderId="0" xfId="1" applyNumberFormat="1" applyFont="1" applyBorder="1" applyAlignment="1">
      <alignment vertical="center" wrapText="1"/>
    </xf>
    <xf numFmtId="4" fontId="0" fillId="0" borderId="0" xfId="1" applyNumberFormat="1" applyFont="1" applyAlignment="1">
      <alignment vertical="center" wrapText="1"/>
    </xf>
    <xf numFmtId="4" fontId="0" fillId="0" borderId="0" xfId="1" applyNumberFormat="1" applyFont="1"/>
    <xf numFmtId="4" fontId="1" fillId="5" borderId="0" xfId="1" applyNumberFormat="1" applyFont="1" applyFill="1" applyBorder="1"/>
    <xf numFmtId="4" fontId="1" fillId="0" borderId="1" xfId="1" applyNumberFormat="1" applyFont="1" applyBorder="1" applyAlignment="1">
      <alignment vertical="center" wrapText="1"/>
    </xf>
    <xf numFmtId="4" fontId="1" fillId="2" borderId="2" xfId="1" applyNumberFormat="1" applyFont="1" applyFill="1" applyBorder="1" applyAlignment="1">
      <alignment horizontal="center" vertical="center" wrapText="1"/>
    </xf>
    <xf numFmtId="4" fontId="1" fillId="4" borderId="0" xfId="1" applyNumberFormat="1" applyFont="1" applyFill="1" applyBorder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0" fillId="0" borderId="0" xfId="1" applyNumberFormat="1" applyFont="1" applyAlignment="1">
      <alignment horizontal="center"/>
    </xf>
    <xf numFmtId="0" fontId="1" fillId="3" borderId="0" xfId="0" applyFont="1" applyFill="1" applyBorder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4" fontId="0" fillId="0" borderId="0" xfId="0" applyNumberFormat="1" applyAlignment="1">
      <alignment vertical="center" wrapText="1"/>
    </xf>
    <xf numFmtId="43" fontId="1" fillId="0" borderId="0" xfId="1" applyFont="1" applyAlignment="1">
      <alignment horizontal="left" vertical="center" wrapText="1"/>
    </xf>
    <xf numFmtId="164" fontId="1" fillId="0" borderId="0" xfId="1" applyNumberFormat="1" applyFont="1" applyAlignment="1">
      <alignment horizontal="left" vertical="center" wrapText="1"/>
    </xf>
    <xf numFmtId="43" fontId="0" fillId="0" borderId="0" xfId="1" applyFont="1" applyAlignment="1">
      <alignment horizontal="left" vertical="center" wrapText="1"/>
    </xf>
    <xf numFmtId="43" fontId="0" fillId="0" borderId="0" xfId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4" fontId="0" fillId="0" borderId="0" xfId="0" applyNumberFormat="1" applyFont="1" applyAlignment="1">
      <alignment vertical="center" wrapText="1"/>
    </xf>
    <xf numFmtId="4" fontId="0" fillId="0" borderId="0" xfId="1" applyNumberFormat="1" applyFont="1" applyBorder="1" applyAlignment="1">
      <alignment horizontal="right"/>
    </xf>
    <xf numFmtId="4" fontId="1" fillId="0" borderId="0" xfId="0" applyNumberFormat="1" applyFont="1" applyAlignment="1">
      <alignment horizontal="right" vertical="center" wrapText="1"/>
    </xf>
    <xf numFmtId="4" fontId="1" fillId="2" borderId="0" xfId="0" applyNumberFormat="1" applyFont="1" applyFill="1" applyBorder="1" applyAlignment="1">
      <alignment horizontal="right" vertical="center" wrapText="1"/>
    </xf>
    <xf numFmtId="43" fontId="1" fillId="2" borderId="0" xfId="0" applyNumberFormat="1" applyFont="1" applyFill="1" applyBorder="1" applyAlignment="1">
      <alignment horizontal="left" vertical="center" wrapText="1"/>
    </xf>
    <xf numFmtId="4" fontId="2" fillId="3" borderId="0" xfId="0" applyNumberFormat="1" applyFont="1" applyFill="1" applyBorder="1" applyAlignment="1">
      <alignment horizontal="left" vertical="center" wrapText="1"/>
    </xf>
    <xf numFmtId="43" fontId="2" fillId="3" borderId="0" xfId="0" applyNumberFormat="1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3" fontId="4" fillId="0" borderId="0" xfId="1" applyFont="1" applyAlignment="1">
      <alignment horizontal="left" vertical="center" wrapText="1"/>
    </xf>
    <xf numFmtId="43" fontId="0" fillId="0" borderId="0" xfId="1" applyFont="1" applyAlignment="1">
      <alignment horizontal="right" vertical="center" wrapText="1"/>
    </xf>
    <xf numFmtId="43" fontId="1" fillId="0" borderId="0" xfId="1" applyFont="1" applyAlignment="1">
      <alignment horizontal="right" vertical="center" wrapText="1"/>
    </xf>
    <xf numFmtId="43" fontId="1" fillId="5" borderId="0" xfId="1" applyFont="1" applyFill="1" applyBorder="1"/>
    <xf numFmtId="0" fontId="3" fillId="0" borderId="0" xfId="0" applyFont="1" applyBorder="1" applyAlignment="1">
      <alignment horizontal="center" vertical="center" wrapText="1"/>
    </xf>
    <xf numFmtId="4" fontId="1" fillId="0" borderId="0" xfId="1" applyNumberFormat="1" applyFont="1" applyBorder="1" applyAlignment="1">
      <alignment vertical="center" wrapText="1"/>
    </xf>
    <xf numFmtId="4" fontId="1" fillId="2" borderId="0" xfId="1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Alignment="1"/>
    <xf numFmtId="43" fontId="0" fillId="0" borderId="0" xfId="1" applyFont="1" applyAlignment="1">
      <alignment horizontal="center"/>
    </xf>
    <xf numFmtId="4" fontId="1" fillId="0" borderId="0" xfId="1" applyNumberFormat="1" applyFont="1" applyAlignment="1">
      <alignment horizontal="right" vertical="center" wrapText="1"/>
    </xf>
    <xf numFmtId="4" fontId="4" fillId="0" borderId="0" xfId="1" applyNumberFormat="1" applyFont="1" applyAlignment="1">
      <alignment horizontal="right" vertical="center" wrapText="1"/>
    </xf>
    <xf numFmtId="43" fontId="4" fillId="0" borderId="0" xfId="1" applyFont="1" applyAlignment="1">
      <alignment horizontal="right" vertical="center" wrapText="1"/>
    </xf>
    <xf numFmtId="4" fontId="4" fillId="0" borderId="0" xfId="1" applyNumberFormat="1" applyFont="1" applyAlignment="1">
      <alignment horizontal="right" wrapText="1"/>
    </xf>
    <xf numFmtId="43" fontId="1" fillId="5" borderId="0" xfId="1" applyFont="1" applyFill="1" applyBorder="1" applyAlignment="1">
      <alignment horizontal="right"/>
    </xf>
    <xf numFmtId="164" fontId="4" fillId="0" borderId="0" xfId="1" applyNumberFormat="1" applyFont="1" applyAlignment="1">
      <alignment horizontal="left" vertical="center" wrapText="1"/>
    </xf>
    <xf numFmtId="43" fontId="4" fillId="0" borderId="0" xfId="1" applyFont="1" applyAlignment="1">
      <alignment vertical="center" wrapText="1"/>
    </xf>
    <xf numFmtId="43" fontId="0" fillId="0" borderId="0" xfId="1" applyFont="1" applyAlignment="1">
      <alignment horizontal="left" vertical="center" wrapText="1" indent="2"/>
    </xf>
    <xf numFmtId="43" fontId="0" fillId="0" borderId="0" xfId="0" applyNumberFormat="1" applyAlignment="1">
      <alignment horizontal="left" vertical="center" wrapText="1" indent="2"/>
    </xf>
    <xf numFmtId="43" fontId="1" fillId="0" borderId="0" xfId="0" applyNumberFormat="1" applyFont="1" applyAlignment="1">
      <alignment horizontal="left" vertical="center" wrapText="1"/>
    </xf>
    <xf numFmtId="43" fontId="1" fillId="0" borderId="1" xfId="0" applyNumberFormat="1" applyFont="1" applyBorder="1" applyAlignment="1">
      <alignment horizontal="left" vertical="center" wrapText="1"/>
    </xf>
    <xf numFmtId="0" fontId="3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horizontal="center"/>
    </xf>
    <xf numFmtId="4" fontId="5" fillId="0" borderId="0" xfId="1" applyNumberFormat="1" applyFont="1" applyAlignment="1">
      <alignment horizontal="center"/>
    </xf>
    <xf numFmtId="4" fontId="5" fillId="0" borderId="0" xfId="1" applyNumberFormat="1" applyFont="1"/>
    <xf numFmtId="4" fontId="3" fillId="0" borderId="0" xfId="1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43" fontId="5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419101</xdr:colOff>
      <xdr:row>0</xdr:row>
      <xdr:rowOff>208572</xdr:rowOff>
    </xdr:from>
    <xdr:to>
      <xdr:col>15</xdr:col>
      <xdr:colOff>190500</xdr:colOff>
      <xdr:row>4</xdr:row>
      <xdr:rowOff>171622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flipH="1">
          <a:off x="11458576" y="208572"/>
          <a:ext cx="438149" cy="9155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</a:t>
          </a:r>
        </a:p>
      </xdr:txBody>
    </xdr:sp>
    <xdr:clientData/>
  </xdr:twoCellAnchor>
  <xdr:twoCellAnchor>
    <xdr:from>
      <xdr:col>6</xdr:col>
      <xdr:colOff>133350</xdr:colOff>
      <xdr:row>1</xdr:row>
      <xdr:rowOff>146693</xdr:rowOff>
    </xdr:from>
    <xdr:to>
      <xdr:col>8</xdr:col>
      <xdr:colOff>495300</xdr:colOff>
      <xdr:row>4</xdr:row>
      <xdr:rowOff>161691</xdr:rowOff>
    </xdr:to>
    <xdr:pic>
      <xdr:nvPicPr>
        <xdr:cNvPr id="6" name="Imagen 5" descr="D:\Harvish Arias\Logos1\LOGOS INSUDE\Logo INSUDE.jp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24925" y="384818"/>
          <a:ext cx="2362200" cy="7293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247649</xdr:colOff>
      <xdr:row>1</xdr:row>
      <xdr:rowOff>161925</xdr:rowOff>
    </xdr:from>
    <xdr:to>
      <xdr:col>0</xdr:col>
      <xdr:colOff>2333625</xdr:colOff>
      <xdr:row>4</xdr:row>
      <xdr:rowOff>190500</xdr:rowOff>
    </xdr:to>
    <xdr:pic>
      <xdr:nvPicPr>
        <xdr:cNvPr id="8" name="Imagen 7" descr="D:\Harvish Arias\Logos1\LOGOS INSUDE\Logo INSUDE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49" y="400050"/>
          <a:ext cx="2085976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4"/>
  <sheetViews>
    <sheetView tabSelected="1" workbookViewId="0">
      <selection activeCell="J3" sqref="J3"/>
    </sheetView>
  </sheetViews>
  <sheetFormatPr baseColWidth="10" defaultColWidth="11.42578125" defaultRowHeight="15" x14ac:dyDescent="0.25"/>
  <cols>
    <col min="1" max="1" width="49.28515625" customWidth="1"/>
    <col min="2" max="2" width="18.5703125" customWidth="1"/>
    <col min="3" max="3" width="17.28515625" customWidth="1"/>
    <col min="4" max="4" width="15.140625" style="16" customWidth="1"/>
    <col min="5" max="8" width="15" style="16" customWidth="1"/>
    <col min="9" max="9" width="15.7109375" style="16" customWidth="1"/>
    <col min="10" max="10" width="11.85546875" style="16" customWidth="1"/>
    <col min="11" max="11" width="10.85546875" style="16" customWidth="1"/>
    <col min="12" max="12" width="11" style="16" customWidth="1"/>
    <col min="13" max="13" width="11.7109375" style="16" customWidth="1"/>
    <col min="14" max="14" width="11.140625" style="16" customWidth="1"/>
    <col min="15" max="15" width="10" style="16" customWidth="1"/>
    <col min="16" max="16" width="12" style="16" customWidth="1"/>
    <col min="17" max="18" width="13.140625" style="16" bestFit="1" customWidth="1"/>
    <col min="19" max="19" width="14.140625" style="8" bestFit="1" customWidth="1"/>
  </cols>
  <sheetData>
    <row r="1" spans="1:19" ht="18.75" x14ac:dyDescent="0.25">
      <c r="A1" s="22"/>
      <c r="B1" s="23"/>
      <c r="C1" s="23"/>
      <c r="D1" s="22"/>
      <c r="E1" s="40"/>
      <c r="F1" s="41"/>
      <c r="G1" s="46"/>
      <c r="H1" s="49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8.75" x14ac:dyDescent="0.25">
      <c r="A2" s="75" t="s">
        <v>82</v>
      </c>
      <c r="B2" s="75"/>
      <c r="C2" s="75"/>
      <c r="D2" s="75"/>
      <c r="E2" s="75"/>
      <c r="F2" s="75"/>
      <c r="G2" s="75"/>
      <c r="H2" s="75"/>
      <c r="I2" s="75"/>
      <c r="J2" s="9"/>
      <c r="K2" s="9"/>
      <c r="L2" s="9"/>
      <c r="M2" s="9"/>
      <c r="N2" s="9"/>
      <c r="O2" s="9"/>
      <c r="P2" s="9"/>
      <c r="Q2" s="9"/>
      <c r="R2" s="9"/>
      <c r="S2" s="9"/>
    </row>
    <row r="3" spans="1:19" s="9" customFormat="1" ht="18.75" x14ac:dyDescent="0.25">
      <c r="A3" s="75" t="s">
        <v>85</v>
      </c>
      <c r="B3" s="75"/>
      <c r="C3" s="75"/>
      <c r="D3" s="75"/>
      <c r="E3" s="75"/>
      <c r="F3" s="75"/>
      <c r="G3" s="75"/>
      <c r="H3" s="75"/>
      <c r="I3" s="75"/>
    </row>
    <row r="4" spans="1:19" ht="18.75" x14ac:dyDescent="0.25">
      <c r="A4" s="75">
        <v>2023</v>
      </c>
      <c r="B4" s="75"/>
      <c r="C4" s="75"/>
      <c r="D4" s="75"/>
      <c r="E4" s="75"/>
      <c r="F4" s="75"/>
      <c r="G4" s="75"/>
      <c r="H4" s="75"/>
      <c r="I4" s="75"/>
      <c r="J4" s="9"/>
      <c r="K4" s="9"/>
      <c r="L4" s="9"/>
      <c r="M4" s="9"/>
      <c r="N4" s="9"/>
      <c r="O4" s="9"/>
      <c r="P4" s="9"/>
      <c r="Q4" s="9"/>
      <c r="R4" s="9"/>
      <c r="S4" s="9"/>
    </row>
    <row r="5" spans="1:19" ht="15.75" x14ac:dyDescent="0.25">
      <c r="A5" s="76" t="s">
        <v>81</v>
      </c>
      <c r="B5" s="76"/>
      <c r="C5" s="76"/>
      <c r="D5" s="76"/>
      <c r="E5" s="76"/>
      <c r="F5" s="76"/>
      <c r="G5" s="76"/>
      <c r="H5" s="76"/>
      <c r="I5" s="76"/>
      <c r="J5" s="50"/>
      <c r="K5" s="50"/>
      <c r="L5" s="50"/>
      <c r="M5" s="50"/>
      <c r="N5" s="50"/>
      <c r="O5" s="50"/>
      <c r="P5" s="50"/>
      <c r="Q5" s="50"/>
      <c r="R5" s="50"/>
      <c r="S5" s="50"/>
    </row>
    <row r="6" spans="1:19" x14ac:dyDescent="0.25">
      <c r="A6" s="77" t="s">
        <v>36</v>
      </c>
      <c r="B6" s="77"/>
      <c r="C6" s="77"/>
      <c r="D6" s="77"/>
      <c r="E6" s="77"/>
      <c r="F6" s="77"/>
      <c r="G6" s="77"/>
      <c r="H6" s="77"/>
      <c r="I6" s="77"/>
      <c r="J6" s="51"/>
      <c r="K6" s="51"/>
      <c r="L6" s="51"/>
      <c r="M6" s="51"/>
      <c r="N6" s="51"/>
      <c r="O6" s="51"/>
      <c r="P6" s="51"/>
      <c r="Q6" s="51"/>
      <c r="R6" s="51"/>
      <c r="S6" s="51"/>
    </row>
    <row r="8" spans="1:19" ht="15.75" customHeight="1" x14ac:dyDescent="0.25">
      <c r="A8" s="7" t="s">
        <v>0</v>
      </c>
      <c r="B8" s="25" t="s">
        <v>91</v>
      </c>
      <c r="C8" s="25" t="s">
        <v>92</v>
      </c>
      <c r="D8" s="10" t="s">
        <v>86</v>
      </c>
      <c r="E8" s="10" t="s">
        <v>94</v>
      </c>
      <c r="F8" s="10" t="s">
        <v>96</v>
      </c>
      <c r="G8" s="10" t="s">
        <v>99</v>
      </c>
      <c r="H8" s="10" t="s">
        <v>103</v>
      </c>
      <c r="I8" s="10" t="s">
        <v>93</v>
      </c>
      <c r="J8"/>
      <c r="K8"/>
      <c r="L8"/>
      <c r="M8"/>
      <c r="N8"/>
      <c r="O8"/>
      <c r="P8"/>
      <c r="Q8"/>
      <c r="R8"/>
      <c r="S8"/>
    </row>
    <row r="9" spans="1:19" x14ac:dyDescent="0.25">
      <c r="A9" s="1" t="s">
        <v>1</v>
      </c>
      <c r="B9" s="1"/>
      <c r="C9" s="1"/>
      <c r="D9" s="11"/>
      <c r="E9" s="11"/>
      <c r="F9" s="11"/>
      <c r="G9" s="11"/>
      <c r="H9" s="11"/>
      <c r="I9" s="11"/>
      <c r="J9"/>
      <c r="K9"/>
      <c r="L9"/>
      <c r="M9"/>
      <c r="N9"/>
      <c r="O9"/>
      <c r="P9"/>
      <c r="Q9"/>
      <c r="R9"/>
      <c r="S9"/>
    </row>
    <row r="10" spans="1:19" x14ac:dyDescent="0.25">
      <c r="A10" s="2" t="s">
        <v>2</v>
      </c>
      <c r="B10" s="26">
        <v>48628000</v>
      </c>
      <c r="C10" s="29">
        <v>0</v>
      </c>
      <c r="D10" s="12">
        <f>D11+D14+D15</f>
        <v>3706466.24</v>
      </c>
      <c r="E10" s="12">
        <v>3657735.74</v>
      </c>
      <c r="F10" s="12">
        <v>3621906.74</v>
      </c>
      <c r="G10" s="12">
        <v>3625663.24</v>
      </c>
      <c r="H10" s="12">
        <v>3644795.09</v>
      </c>
      <c r="I10" s="53">
        <f>H10+G10+F10+E10+D10</f>
        <v>18256567.050000001</v>
      </c>
      <c r="J10"/>
      <c r="K10"/>
      <c r="L10"/>
      <c r="M10"/>
      <c r="N10"/>
      <c r="O10"/>
      <c r="P10"/>
      <c r="Q10"/>
      <c r="R10"/>
      <c r="S10"/>
    </row>
    <row r="11" spans="1:19" x14ac:dyDescent="0.25">
      <c r="A11" s="4" t="s">
        <v>3</v>
      </c>
      <c r="B11" s="27">
        <v>47788000</v>
      </c>
      <c r="C11" s="28">
        <v>-380467</v>
      </c>
      <c r="D11" s="13">
        <v>3586000</v>
      </c>
      <c r="E11" s="13">
        <v>3541000</v>
      </c>
      <c r="F11" s="13">
        <v>3506000</v>
      </c>
      <c r="G11" s="13">
        <v>3531000</v>
      </c>
      <c r="H11" s="13">
        <v>3539050</v>
      </c>
      <c r="I11" s="54">
        <f>H11+G11+F11+E11+D11</f>
        <v>17703050</v>
      </c>
      <c r="J11"/>
      <c r="K11"/>
      <c r="L11"/>
      <c r="M11"/>
      <c r="N11"/>
      <c r="O11"/>
      <c r="P11"/>
      <c r="Q11"/>
      <c r="R11"/>
      <c r="S11"/>
    </row>
    <row r="12" spans="1:19" x14ac:dyDescent="0.25">
      <c r="A12" s="4" t="s">
        <v>4</v>
      </c>
      <c r="B12" s="4"/>
      <c r="C12" s="32">
        <v>0</v>
      </c>
      <c r="D12" s="13" t="s">
        <v>84</v>
      </c>
      <c r="E12" s="13" t="s">
        <v>84</v>
      </c>
      <c r="F12" s="13"/>
      <c r="G12" s="13"/>
      <c r="H12" s="13"/>
      <c r="I12" s="53" t="str">
        <f t="shared" ref="I12:I73" si="0">+D12</f>
        <v xml:space="preserve"> -   </v>
      </c>
      <c r="J12"/>
      <c r="K12"/>
      <c r="L12"/>
      <c r="M12"/>
      <c r="N12"/>
      <c r="O12"/>
      <c r="P12"/>
      <c r="Q12"/>
      <c r="R12"/>
      <c r="S12"/>
    </row>
    <row r="13" spans="1:19" x14ac:dyDescent="0.25">
      <c r="A13" s="4" t="s">
        <v>37</v>
      </c>
      <c r="B13" s="4"/>
      <c r="C13" s="29">
        <v>0</v>
      </c>
      <c r="D13" s="13" t="s">
        <v>84</v>
      </c>
      <c r="E13" s="13" t="s">
        <v>84</v>
      </c>
      <c r="F13" s="13"/>
      <c r="G13" s="13"/>
      <c r="H13" s="13"/>
      <c r="I13" s="53" t="str">
        <f t="shared" si="0"/>
        <v xml:space="preserve"> -   </v>
      </c>
      <c r="J13"/>
      <c r="K13"/>
      <c r="L13"/>
      <c r="M13"/>
      <c r="N13"/>
      <c r="O13"/>
      <c r="P13"/>
      <c r="Q13"/>
      <c r="R13"/>
      <c r="S13"/>
    </row>
    <row r="14" spans="1:19" x14ac:dyDescent="0.25">
      <c r="A14" s="4" t="s">
        <v>5</v>
      </c>
      <c r="B14" s="34" t="s">
        <v>84</v>
      </c>
      <c r="C14" s="30">
        <v>360000</v>
      </c>
      <c r="D14" s="13">
        <v>30000</v>
      </c>
      <c r="E14" s="13">
        <v>30000</v>
      </c>
      <c r="F14" s="13">
        <v>30000</v>
      </c>
      <c r="G14" s="13">
        <v>10000</v>
      </c>
      <c r="H14" s="13">
        <v>20000</v>
      </c>
      <c r="I14" s="54">
        <f>H14+G14+F14+E14+D14</f>
        <v>120000</v>
      </c>
      <c r="J14"/>
      <c r="K14"/>
      <c r="L14"/>
      <c r="M14"/>
      <c r="N14"/>
      <c r="O14"/>
      <c r="P14"/>
      <c r="Q14"/>
      <c r="R14"/>
      <c r="S14"/>
    </row>
    <row r="15" spans="1:19" x14ac:dyDescent="0.25">
      <c r="A15" s="4" t="s">
        <v>6</v>
      </c>
      <c r="B15" s="33">
        <v>840000</v>
      </c>
      <c r="C15" s="27">
        <v>20467</v>
      </c>
      <c r="D15" s="13">
        <v>90466.240000000005</v>
      </c>
      <c r="E15" s="13">
        <v>86735.74</v>
      </c>
      <c r="F15" s="13">
        <v>85906.74</v>
      </c>
      <c r="G15" s="13">
        <v>84663.24</v>
      </c>
      <c r="H15" s="13">
        <v>85745.09</v>
      </c>
      <c r="I15" s="54">
        <f>H15+G15+F15+E15+D15</f>
        <v>433517.05</v>
      </c>
      <c r="J15"/>
      <c r="K15"/>
      <c r="L15"/>
      <c r="M15"/>
      <c r="N15"/>
      <c r="O15"/>
      <c r="P15"/>
      <c r="Q15"/>
      <c r="R15"/>
      <c r="S15"/>
    </row>
    <row r="16" spans="1:19" x14ac:dyDescent="0.25">
      <c r="A16" s="2" t="s">
        <v>7</v>
      </c>
      <c r="B16" s="35">
        <v>7500634</v>
      </c>
      <c r="C16" s="28">
        <v>636029</v>
      </c>
      <c r="D16" s="12">
        <v>30133.86</v>
      </c>
      <c r="E16" s="12">
        <v>434502.06</v>
      </c>
      <c r="F16" s="12">
        <v>105433.29</v>
      </c>
      <c r="G16" s="12">
        <v>44300.01</v>
      </c>
      <c r="H16" s="12">
        <v>259898.09</v>
      </c>
      <c r="I16" s="53">
        <f>H16+G16+F16+E16+D16</f>
        <v>874267.30999999994</v>
      </c>
      <c r="J16"/>
      <c r="K16"/>
      <c r="L16"/>
      <c r="M16"/>
      <c r="N16"/>
      <c r="O16"/>
      <c r="P16"/>
      <c r="Q16"/>
      <c r="R16"/>
      <c r="S16"/>
    </row>
    <row r="17" spans="1:19" x14ac:dyDescent="0.25">
      <c r="A17" s="4" t="s">
        <v>8</v>
      </c>
      <c r="B17" s="27">
        <v>540000</v>
      </c>
      <c r="C17" s="58">
        <v>0</v>
      </c>
      <c r="D17" s="13">
        <v>30133.86</v>
      </c>
      <c r="E17" s="13">
        <v>30142.05</v>
      </c>
      <c r="F17" s="13">
        <v>61133.279999999999</v>
      </c>
      <c r="G17" s="13"/>
      <c r="H17" s="13">
        <v>31212.98</v>
      </c>
      <c r="I17" s="54">
        <f>H17+F17+E17+D17</f>
        <v>152622.16999999998</v>
      </c>
      <c r="J17"/>
      <c r="K17"/>
      <c r="L17"/>
      <c r="M17"/>
      <c r="N17"/>
      <c r="O17"/>
      <c r="P17"/>
      <c r="Q17"/>
      <c r="R17"/>
      <c r="S17"/>
    </row>
    <row r="18" spans="1:19" ht="13.5" customHeight="1" x14ac:dyDescent="0.25">
      <c r="A18" s="4" t="s">
        <v>9</v>
      </c>
      <c r="B18" s="27">
        <v>1235634</v>
      </c>
      <c r="C18" s="42">
        <v>-5000</v>
      </c>
      <c r="D18" s="14" t="s">
        <v>84</v>
      </c>
      <c r="E18" s="14" t="s">
        <v>84</v>
      </c>
      <c r="F18" s="14"/>
      <c r="G18" s="14"/>
      <c r="H18" s="14"/>
      <c r="I18" s="53" t="str">
        <f t="shared" si="0"/>
        <v xml:space="preserve"> -   </v>
      </c>
      <c r="J18"/>
      <c r="K18"/>
      <c r="L18"/>
      <c r="M18"/>
      <c r="N18"/>
      <c r="O18"/>
      <c r="P18"/>
      <c r="Q18"/>
      <c r="R18"/>
      <c r="S18"/>
    </row>
    <row r="19" spans="1:19" x14ac:dyDescent="0.25">
      <c r="A19" s="4" t="s">
        <v>10</v>
      </c>
      <c r="B19" s="27">
        <v>200000</v>
      </c>
      <c r="C19" s="29">
        <v>0</v>
      </c>
      <c r="D19" s="13" t="s">
        <v>84</v>
      </c>
      <c r="E19" s="13"/>
      <c r="F19" s="13"/>
      <c r="G19" s="13"/>
      <c r="H19" s="13"/>
      <c r="I19" s="53" t="str">
        <f t="shared" si="0"/>
        <v xml:space="preserve"> -   </v>
      </c>
      <c r="J19"/>
      <c r="K19"/>
      <c r="L19"/>
      <c r="M19"/>
      <c r="N19"/>
      <c r="O19"/>
      <c r="P19"/>
      <c r="Q19"/>
      <c r="R19"/>
      <c r="S19"/>
    </row>
    <row r="20" spans="1:19" x14ac:dyDescent="0.25">
      <c r="A20" s="4" t="s">
        <v>11</v>
      </c>
      <c r="B20" s="27">
        <v>300000</v>
      </c>
      <c r="C20" s="42">
        <v>-125000</v>
      </c>
      <c r="D20" s="14"/>
      <c r="E20" s="14"/>
      <c r="F20" s="14"/>
      <c r="G20" s="14"/>
      <c r="H20" s="14"/>
      <c r="I20" s="53"/>
      <c r="J20"/>
      <c r="K20"/>
      <c r="L20"/>
      <c r="M20"/>
      <c r="N20"/>
      <c r="O20"/>
      <c r="P20"/>
      <c r="Q20"/>
      <c r="R20"/>
      <c r="S20"/>
    </row>
    <row r="21" spans="1:19" x14ac:dyDescent="0.25">
      <c r="A21" s="4" t="s">
        <v>12</v>
      </c>
      <c r="B21" s="27">
        <v>840000</v>
      </c>
      <c r="C21" s="42">
        <v>404360</v>
      </c>
      <c r="D21" s="13" t="s">
        <v>84</v>
      </c>
      <c r="E21" s="13">
        <v>404360.01</v>
      </c>
      <c r="F21" s="13">
        <v>44300.01</v>
      </c>
      <c r="G21" s="13">
        <v>44300.01</v>
      </c>
      <c r="H21" s="13">
        <v>44300.01</v>
      </c>
      <c r="I21" s="54">
        <f>H21+G21+F21+E21</f>
        <v>537260.04</v>
      </c>
      <c r="J21"/>
      <c r="K21"/>
      <c r="L21"/>
      <c r="M21"/>
      <c r="N21"/>
      <c r="O21"/>
      <c r="P21"/>
      <c r="Q21"/>
      <c r="R21"/>
      <c r="S21"/>
    </row>
    <row r="22" spans="1:19" x14ac:dyDescent="0.25">
      <c r="A22" s="4" t="s">
        <v>13</v>
      </c>
      <c r="B22" s="29">
        <v>0</v>
      </c>
      <c r="C22" s="29">
        <v>0</v>
      </c>
      <c r="D22" s="14"/>
      <c r="E22" s="14"/>
      <c r="F22" s="14"/>
      <c r="G22" s="14"/>
      <c r="H22" s="14"/>
      <c r="I22" s="53"/>
      <c r="J22"/>
      <c r="K22"/>
      <c r="L22"/>
      <c r="M22"/>
      <c r="N22"/>
      <c r="O22"/>
      <c r="P22"/>
      <c r="Q22"/>
      <c r="R22"/>
      <c r="S22"/>
    </row>
    <row r="23" spans="1:19" ht="45" x14ac:dyDescent="0.25">
      <c r="A23" s="4" t="s">
        <v>14</v>
      </c>
      <c r="B23" s="27">
        <v>225000</v>
      </c>
      <c r="C23" s="42">
        <v>361669</v>
      </c>
      <c r="D23" s="14" t="s">
        <v>84</v>
      </c>
      <c r="E23" s="14" t="s">
        <v>84</v>
      </c>
      <c r="F23" s="14"/>
      <c r="G23" s="14"/>
      <c r="H23" s="14">
        <v>99999.1</v>
      </c>
      <c r="I23" s="54">
        <f>H23</f>
        <v>99999.1</v>
      </c>
      <c r="J23"/>
      <c r="K23"/>
      <c r="L23"/>
      <c r="M23"/>
      <c r="N23"/>
      <c r="O23"/>
      <c r="P23"/>
      <c r="Q23"/>
      <c r="R23"/>
      <c r="S23"/>
    </row>
    <row r="24" spans="1:19" ht="33" customHeight="1" x14ac:dyDescent="0.25">
      <c r="A24" s="4" t="s">
        <v>15</v>
      </c>
      <c r="B24" s="27">
        <v>3260000</v>
      </c>
      <c r="C24" s="29">
        <v>0</v>
      </c>
      <c r="D24" s="13" t="s">
        <v>84</v>
      </c>
      <c r="E24" s="13"/>
      <c r="F24" s="13"/>
      <c r="G24" s="13"/>
      <c r="H24" s="13"/>
      <c r="I24" s="53" t="str">
        <f t="shared" si="0"/>
        <v xml:space="preserve"> -   </v>
      </c>
      <c r="J24"/>
      <c r="K24"/>
      <c r="L24"/>
      <c r="M24"/>
      <c r="N24"/>
      <c r="O24"/>
      <c r="P24"/>
      <c r="Q24"/>
      <c r="R24"/>
      <c r="S24"/>
    </row>
    <row r="25" spans="1:19" x14ac:dyDescent="0.25">
      <c r="A25" s="4" t="s">
        <v>38</v>
      </c>
      <c r="B25" s="27">
        <v>900000</v>
      </c>
      <c r="C25" s="44" t="s">
        <v>95</v>
      </c>
      <c r="D25" s="15"/>
      <c r="E25" s="15"/>
      <c r="F25" s="15"/>
      <c r="G25" s="15"/>
      <c r="H25" s="15">
        <v>84386</v>
      </c>
      <c r="I25" s="54">
        <f>H25</f>
        <v>84386</v>
      </c>
      <c r="J25"/>
      <c r="K25"/>
      <c r="L25"/>
      <c r="M25"/>
      <c r="N25"/>
      <c r="O25"/>
      <c r="P25"/>
      <c r="Q25"/>
      <c r="R25"/>
      <c r="S25"/>
    </row>
    <row r="26" spans="1:19" x14ac:dyDescent="0.25">
      <c r="A26" s="2" t="s">
        <v>16</v>
      </c>
      <c r="B26" s="26">
        <v>18010920</v>
      </c>
      <c r="C26" s="28">
        <v>-1671724</v>
      </c>
      <c r="D26" s="12">
        <v>385200</v>
      </c>
      <c r="E26" s="12">
        <v>2489449.9</v>
      </c>
      <c r="F26" s="12">
        <v>888080</v>
      </c>
      <c r="G26" s="12">
        <v>835160</v>
      </c>
      <c r="H26" s="12">
        <v>1403500</v>
      </c>
      <c r="I26" s="44">
        <f>H26+G26+F26+E26+D26</f>
        <v>6001389.9000000004</v>
      </c>
      <c r="J26"/>
      <c r="K26"/>
      <c r="L26"/>
      <c r="M26"/>
      <c r="N26"/>
      <c r="O26"/>
      <c r="P26"/>
      <c r="Q26"/>
      <c r="R26"/>
      <c r="S26"/>
    </row>
    <row r="27" spans="1:19" ht="17.25" customHeight="1" x14ac:dyDescent="0.25">
      <c r="A27" s="4" t="s">
        <v>17</v>
      </c>
      <c r="B27" s="27">
        <v>4800000</v>
      </c>
      <c r="C27" s="42">
        <v>5395</v>
      </c>
      <c r="D27" s="13">
        <v>385200</v>
      </c>
      <c r="E27" s="13">
        <v>385200</v>
      </c>
      <c r="F27" s="13">
        <v>388080</v>
      </c>
      <c r="G27" s="13">
        <v>335160</v>
      </c>
      <c r="H27" s="13">
        <v>490369.9</v>
      </c>
      <c r="I27" s="55">
        <f>H27+G27+F27+E27+D27</f>
        <v>1984009.9</v>
      </c>
      <c r="J27"/>
      <c r="K27"/>
      <c r="L27"/>
      <c r="M27"/>
      <c r="N27"/>
      <c r="O27"/>
      <c r="P27"/>
      <c r="Q27"/>
      <c r="R27"/>
      <c r="S27"/>
    </row>
    <row r="28" spans="1:19" x14ac:dyDescent="0.25">
      <c r="A28" s="4" t="s">
        <v>18</v>
      </c>
      <c r="B28" s="27">
        <v>1015000</v>
      </c>
      <c r="C28" s="42">
        <v>-325000</v>
      </c>
      <c r="D28" s="15"/>
      <c r="E28" s="15"/>
      <c r="F28" s="15"/>
      <c r="G28" s="15"/>
      <c r="H28" s="15"/>
      <c r="I28" s="53">
        <f t="shared" si="0"/>
        <v>0</v>
      </c>
      <c r="J28"/>
      <c r="K28"/>
      <c r="L28"/>
      <c r="M28"/>
      <c r="N28"/>
      <c r="O28"/>
      <c r="P28"/>
      <c r="Q28"/>
      <c r="R28"/>
      <c r="S28"/>
    </row>
    <row r="29" spans="1:19" x14ac:dyDescent="0.25">
      <c r="A29" s="4" t="s">
        <v>19</v>
      </c>
      <c r="B29" s="27">
        <v>5314366</v>
      </c>
      <c r="C29" s="43">
        <v>-2998529</v>
      </c>
      <c r="D29" s="15"/>
      <c r="E29" s="15">
        <v>447456</v>
      </c>
      <c r="F29" s="15">
        <v>0</v>
      </c>
      <c r="G29" s="15"/>
      <c r="H29" s="15">
        <v>306885.26</v>
      </c>
      <c r="I29" s="54">
        <f>H29+E29</f>
        <v>754341.26</v>
      </c>
      <c r="J29"/>
      <c r="K29"/>
      <c r="L29"/>
      <c r="M29"/>
      <c r="N29"/>
      <c r="O29"/>
      <c r="P29"/>
      <c r="Q29"/>
      <c r="R29"/>
      <c r="S29"/>
    </row>
    <row r="30" spans="1:19" x14ac:dyDescent="0.25">
      <c r="A30" s="4" t="s">
        <v>20</v>
      </c>
      <c r="B30" s="29">
        <v>0</v>
      </c>
      <c r="C30" s="29">
        <v>0</v>
      </c>
      <c r="D30" s="15"/>
      <c r="E30" s="15"/>
      <c r="F30" s="15"/>
      <c r="G30" s="15"/>
      <c r="H30" s="15"/>
      <c r="I30" s="53">
        <f t="shared" si="0"/>
        <v>0</v>
      </c>
      <c r="J30"/>
      <c r="K30"/>
      <c r="L30"/>
      <c r="M30"/>
      <c r="N30"/>
      <c r="O30"/>
      <c r="P30"/>
      <c r="Q30"/>
      <c r="R30"/>
      <c r="S30"/>
    </row>
    <row r="31" spans="1:19" x14ac:dyDescent="0.25">
      <c r="A31" s="4" t="s">
        <v>21</v>
      </c>
      <c r="B31" s="29">
        <v>0</v>
      </c>
      <c r="C31" s="42">
        <v>4451</v>
      </c>
      <c r="D31" s="15"/>
      <c r="E31" s="15" t="s">
        <v>84</v>
      </c>
      <c r="F31" s="15"/>
      <c r="G31" s="15"/>
      <c r="H31" s="15"/>
      <c r="I31" s="53">
        <f t="shared" si="0"/>
        <v>0</v>
      </c>
      <c r="J31"/>
      <c r="K31"/>
      <c r="L31"/>
      <c r="M31"/>
      <c r="N31"/>
      <c r="O31"/>
      <c r="P31"/>
      <c r="Q31"/>
      <c r="R31"/>
      <c r="S31"/>
    </row>
    <row r="32" spans="1:19" ht="30" x14ac:dyDescent="0.25">
      <c r="A32" s="4" t="s">
        <v>22</v>
      </c>
      <c r="B32" s="27">
        <v>150000</v>
      </c>
      <c r="C32" s="42">
        <v>534561</v>
      </c>
      <c r="D32" s="15"/>
      <c r="E32" s="15"/>
      <c r="F32" s="15"/>
      <c r="G32" s="15"/>
      <c r="H32" s="15"/>
      <c r="I32" s="53">
        <f t="shared" si="0"/>
        <v>0</v>
      </c>
      <c r="J32"/>
      <c r="K32"/>
      <c r="L32"/>
      <c r="M32"/>
      <c r="N32"/>
      <c r="O32"/>
      <c r="P32"/>
      <c r="Q32"/>
      <c r="R32"/>
      <c r="S32"/>
    </row>
    <row r="33" spans="1:19" ht="30" x14ac:dyDescent="0.25">
      <c r="A33" s="4" t="s">
        <v>23</v>
      </c>
      <c r="B33" s="31">
        <v>6231554</v>
      </c>
      <c r="C33" s="42">
        <v>15895</v>
      </c>
      <c r="D33" s="15"/>
      <c r="E33" s="15">
        <v>1000000</v>
      </c>
      <c r="F33" s="15">
        <v>500000</v>
      </c>
      <c r="G33" s="15">
        <v>500000</v>
      </c>
      <c r="H33" s="15">
        <v>508814.6</v>
      </c>
      <c r="I33" s="55">
        <f>H33+G33+F33+E33</f>
        <v>2508814.6</v>
      </c>
      <c r="J33"/>
      <c r="K33"/>
      <c r="L33"/>
      <c r="M33"/>
      <c r="N33"/>
      <c r="O33"/>
      <c r="P33"/>
      <c r="Q33"/>
      <c r="R33"/>
      <c r="S33"/>
    </row>
    <row r="34" spans="1:19" ht="30" x14ac:dyDescent="0.25">
      <c r="A34" s="4" t="s">
        <v>39</v>
      </c>
      <c r="B34" s="29">
        <v>0</v>
      </c>
      <c r="C34" s="29">
        <v>0</v>
      </c>
      <c r="D34" s="15" t="s">
        <v>84</v>
      </c>
      <c r="E34" s="15" t="s">
        <v>84</v>
      </c>
      <c r="F34" s="15"/>
      <c r="G34" s="15"/>
      <c r="H34" s="15"/>
      <c r="I34" s="53" t="str">
        <f t="shared" si="0"/>
        <v xml:space="preserve"> -   </v>
      </c>
      <c r="J34"/>
      <c r="K34"/>
      <c r="L34"/>
      <c r="M34"/>
      <c r="N34"/>
      <c r="O34"/>
      <c r="P34"/>
      <c r="Q34"/>
      <c r="R34"/>
      <c r="S34"/>
    </row>
    <row r="35" spans="1:19" x14ac:dyDescent="0.25">
      <c r="A35" s="4" t="s">
        <v>24</v>
      </c>
      <c r="B35" s="27">
        <v>500000</v>
      </c>
      <c r="C35" s="42">
        <v>1091503</v>
      </c>
      <c r="D35" s="15"/>
      <c r="E35" s="15">
        <v>656793.9</v>
      </c>
      <c r="F35" s="15">
        <v>0</v>
      </c>
      <c r="G35" s="15"/>
      <c r="H35" s="15">
        <v>97430.24</v>
      </c>
      <c r="I35" s="54">
        <f>H35+E35</f>
        <v>754224.14</v>
      </c>
      <c r="J35"/>
      <c r="K35"/>
      <c r="L35"/>
      <c r="M35"/>
      <c r="N35"/>
      <c r="O35"/>
      <c r="P35"/>
      <c r="Q35"/>
      <c r="R35"/>
      <c r="S35"/>
    </row>
    <row r="36" spans="1:19" x14ac:dyDescent="0.25">
      <c r="A36" s="2" t="s">
        <v>25</v>
      </c>
      <c r="B36" s="35">
        <v>100000</v>
      </c>
      <c r="C36" s="29">
        <v>0</v>
      </c>
      <c r="D36" s="12">
        <v>25000</v>
      </c>
      <c r="E36" s="12" t="s">
        <v>84</v>
      </c>
      <c r="F36" s="12"/>
      <c r="G36" s="12">
        <v>25000</v>
      </c>
      <c r="H36" s="12"/>
      <c r="I36" s="53">
        <f>D36+G36</f>
        <v>50000</v>
      </c>
      <c r="J36"/>
      <c r="K36"/>
      <c r="L36"/>
      <c r="M36"/>
      <c r="N36"/>
      <c r="O36"/>
      <c r="P36"/>
      <c r="Q36"/>
      <c r="R36"/>
      <c r="S36"/>
    </row>
    <row r="37" spans="1:19" ht="28.5" customHeight="1" x14ac:dyDescent="0.25">
      <c r="A37" s="4" t="s">
        <v>26</v>
      </c>
      <c r="B37" s="27">
        <v>100000</v>
      </c>
      <c r="C37" s="29">
        <v>0</v>
      </c>
      <c r="D37" s="13">
        <v>25000</v>
      </c>
      <c r="E37" s="13" t="s">
        <v>84</v>
      </c>
      <c r="F37" s="13"/>
      <c r="G37" s="13">
        <v>25000</v>
      </c>
      <c r="H37" s="13"/>
      <c r="I37" s="56">
        <f>D37+G37</f>
        <v>50000</v>
      </c>
      <c r="J37"/>
      <c r="K37"/>
      <c r="L37"/>
      <c r="M37"/>
      <c r="N37"/>
      <c r="O37"/>
      <c r="P37"/>
      <c r="Q37"/>
      <c r="R37"/>
      <c r="S37"/>
    </row>
    <row r="38" spans="1:19" ht="30" x14ac:dyDescent="0.25">
      <c r="A38" s="4" t="s">
        <v>40</v>
      </c>
      <c r="B38" s="29">
        <v>0</v>
      </c>
      <c r="C38" s="29">
        <v>0</v>
      </c>
      <c r="D38" s="14"/>
      <c r="E38" s="14"/>
      <c r="F38" s="14"/>
      <c r="G38" s="14"/>
      <c r="H38" s="14"/>
      <c r="I38" s="53">
        <f t="shared" si="0"/>
        <v>0</v>
      </c>
      <c r="J38"/>
      <c r="K38"/>
      <c r="L38"/>
      <c r="M38"/>
      <c r="N38"/>
      <c r="O38"/>
      <c r="P38"/>
      <c r="Q38"/>
      <c r="R38"/>
      <c r="S38"/>
    </row>
    <row r="39" spans="1:19" ht="30" x14ac:dyDescent="0.25">
      <c r="A39" s="4" t="s">
        <v>41</v>
      </c>
      <c r="B39" s="29">
        <v>0</v>
      </c>
      <c r="C39" s="29">
        <v>0</v>
      </c>
      <c r="D39" s="14"/>
      <c r="E39" s="14"/>
      <c r="F39" s="14"/>
      <c r="G39" s="14"/>
      <c r="H39" s="14"/>
      <c r="I39" s="53">
        <f t="shared" si="0"/>
        <v>0</v>
      </c>
      <c r="J39"/>
      <c r="K39"/>
      <c r="L39"/>
      <c r="M39"/>
      <c r="N39"/>
      <c r="O39"/>
      <c r="P39"/>
      <c r="Q39"/>
      <c r="R39"/>
      <c r="S39"/>
    </row>
    <row r="40" spans="1:19" ht="30" x14ac:dyDescent="0.25">
      <c r="A40" s="4" t="s">
        <v>42</v>
      </c>
      <c r="B40" s="29">
        <v>0</v>
      </c>
      <c r="C40" s="29">
        <v>0</v>
      </c>
      <c r="D40" s="14"/>
      <c r="E40" s="14"/>
      <c r="F40" s="14"/>
      <c r="G40" s="14"/>
      <c r="H40" s="14"/>
      <c r="I40" s="53">
        <f t="shared" si="0"/>
        <v>0</v>
      </c>
      <c r="J40"/>
      <c r="K40"/>
      <c r="L40"/>
      <c r="M40"/>
      <c r="N40"/>
      <c r="O40"/>
      <c r="P40"/>
      <c r="Q40"/>
      <c r="R40"/>
      <c r="S40"/>
    </row>
    <row r="41" spans="1:19" ht="30" x14ac:dyDescent="0.25">
      <c r="A41" s="4" t="s">
        <v>43</v>
      </c>
      <c r="B41" s="29">
        <v>0</v>
      </c>
      <c r="C41" s="29">
        <v>0</v>
      </c>
      <c r="D41" s="14"/>
      <c r="E41" s="14"/>
      <c r="F41" s="14"/>
      <c r="G41" s="14"/>
      <c r="H41" s="14"/>
      <c r="I41" s="53">
        <f t="shared" si="0"/>
        <v>0</v>
      </c>
      <c r="J41"/>
      <c r="K41"/>
      <c r="L41"/>
      <c r="M41"/>
      <c r="N41"/>
      <c r="O41"/>
      <c r="P41"/>
      <c r="Q41"/>
      <c r="R41"/>
      <c r="S41"/>
    </row>
    <row r="42" spans="1:19" ht="30" x14ac:dyDescent="0.25">
      <c r="A42" s="4" t="s">
        <v>27</v>
      </c>
      <c r="B42" s="4"/>
      <c r="C42" s="4"/>
      <c r="D42" s="14"/>
      <c r="E42" s="14"/>
      <c r="F42" s="14"/>
      <c r="G42" s="14"/>
      <c r="H42" s="14"/>
      <c r="I42" s="53">
        <f t="shared" si="0"/>
        <v>0</v>
      </c>
      <c r="J42"/>
      <c r="K42"/>
      <c r="L42"/>
      <c r="M42"/>
      <c r="N42"/>
      <c r="O42"/>
      <c r="P42"/>
      <c r="Q42"/>
      <c r="R42"/>
      <c r="S42"/>
    </row>
    <row r="43" spans="1:19" ht="30" x14ac:dyDescent="0.25">
      <c r="A43" s="4" t="s">
        <v>44</v>
      </c>
      <c r="B43" s="29">
        <v>0</v>
      </c>
      <c r="C43" s="29">
        <v>0</v>
      </c>
      <c r="D43" s="16" t="s">
        <v>84</v>
      </c>
      <c r="E43" s="16" t="s">
        <v>84</v>
      </c>
      <c r="I43" s="53" t="str">
        <f t="shared" si="0"/>
        <v xml:space="preserve"> -   </v>
      </c>
      <c r="J43"/>
      <c r="K43"/>
      <c r="L43"/>
      <c r="M43"/>
      <c r="N43"/>
      <c r="O43"/>
      <c r="P43"/>
      <c r="Q43"/>
      <c r="R43"/>
      <c r="S43"/>
    </row>
    <row r="44" spans="1:19" x14ac:dyDescent="0.25">
      <c r="A44" s="2" t="s">
        <v>45</v>
      </c>
      <c r="B44" s="2"/>
      <c r="C44" s="2"/>
      <c r="D44" s="12"/>
      <c r="E44" s="12"/>
      <c r="F44" s="12"/>
      <c r="G44" s="12"/>
      <c r="H44" s="12"/>
      <c r="I44" s="53">
        <f t="shared" si="0"/>
        <v>0</v>
      </c>
      <c r="J44"/>
      <c r="K44"/>
      <c r="L44"/>
      <c r="M44"/>
      <c r="N44"/>
      <c r="O44"/>
      <c r="P44"/>
      <c r="Q44"/>
      <c r="R44"/>
      <c r="S44"/>
    </row>
    <row r="45" spans="1:19" ht="30" x14ac:dyDescent="0.25">
      <c r="A45" s="4" t="s">
        <v>46</v>
      </c>
      <c r="B45" s="4"/>
      <c r="C45" s="60">
        <v>0</v>
      </c>
      <c r="D45" s="15"/>
      <c r="E45" s="15"/>
      <c r="F45" s="15"/>
      <c r="G45" s="15"/>
      <c r="H45" s="15"/>
      <c r="I45" s="53">
        <f t="shared" si="0"/>
        <v>0</v>
      </c>
      <c r="J45"/>
      <c r="K45"/>
      <c r="L45"/>
      <c r="M45"/>
      <c r="N45"/>
      <c r="O45"/>
      <c r="P45"/>
      <c r="Q45"/>
      <c r="R45"/>
      <c r="S45"/>
    </row>
    <row r="46" spans="1:19" ht="30" x14ac:dyDescent="0.25">
      <c r="A46" s="4" t="s">
        <v>47</v>
      </c>
      <c r="B46" s="4"/>
      <c r="C46" s="60">
        <v>0</v>
      </c>
      <c r="D46" s="15"/>
      <c r="E46" s="15"/>
      <c r="F46" s="15"/>
      <c r="G46" s="15"/>
      <c r="H46" s="15"/>
      <c r="I46" s="53">
        <f t="shared" si="0"/>
        <v>0</v>
      </c>
      <c r="J46"/>
      <c r="K46"/>
      <c r="L46"/>
      <c r="M46"/>
      <c r="N46"/>
      <c r="O46"/>
      <c r="P46"/>
      <c r="Q46"/>
      <c r="R46"/>
      <c r="S46"/>
    </row>
    <row r="47" spans="1:19" ht="30" x14ac:dyDescent="0.25">
      <c r="A47" s="4" t="s">
        <v>48</v>
      </c>
      <c r="B47" s="4"/>
      <c r="C47" s="60">
        <v>0</v>
      </c>
      <c r="D47" s="15"/>
      <c r="E47" s="15"/>
      <c r="F47" s="15"/>
      <c r="G47" s="15"/>
      <c r="H47" s="15"/>
      <c r="I47" s="53">
        <f t="shared" si="0"/>
        <v>0</v>
      </c>
      <c r="J47"/>
      <c r="K47"/>
      <c r="L47"/>
      <c r="M47"/>
      <c r="N47"/>
      <c r="O47"/>
      <c r="P47"/>
      <c r="Q47"/>
      <c r="R47"/>
      <c r="S47"/>
    </row>
    <row r="48" spans="1:19" ht="30" x14ac:dyDescent="0.25">
      <c r="A48" s="4" t="s">
        <v>49</v>
      </c>
      <c r="B48" s="4"/>
      <c r="C48" s="60">
        <v>0</v>
      </c>
      <c r="D48" s="15"/>
      <c r="E48" s="15"/>
      <c r="F48" s="15"/>
      <c r="G48" s="15"/>
      <c r="H48" s="15"/>
      <c r="I48" s="53">
        <f t="shared" si="0"/>
        <v>0</v>
      </c>
      <c r="J48"/>
      <c r="K48"/>
      <c r="L48"/>
      <c r="M48"/>
      <c r="N48"/>
      <c r="O48"/>
      <c r="P48"/>
      <c r="Q48"/>
      <c r="R48"/>
      <c r="S48"/>
    </row>
    <row r="49" spans="1:19" ht="30" x14ac:dyDescent="0.25">
      <c r="A49" s="4" t="s">
        <v>50</v>
      </c>
      <c r="B49" s="4"/>
      <c r="C49" s="60">
        <v>0</v>
      </c>
      <c r="D49" s="15"/>
      <c r="E49" s="15"/>
      <c r="F49" s="15"/>
      <c r="G49" s="15"/>
      <c r="H49" s="15"/>
      <c r="I49" s="53">
        <f t="shared" si="0"/>
        <v>0</v>
      </c>
      <c r="J49"/>
      <c r="K49"/>
      <c r="L49"/>
      <c r="M49"/>
      <c r="N49"/>
      <c r="O49"/>
      <c r="P49"/>
      <c r="Q49"/>
      <c r="R49"/>
      <c r="S49"/>
    </row>
    <row r="50" spans="1:19" ht="30" x14ac:dyDescent="0.25">
      <c r="A50" s="4" t="s">
        <v>51</v>
      </c>
      <c r="B50" s="4"/>
      <c r="C50" s="60">
        <v>0</v>
      </c>
      <c r="D50" s="15"/>
      <c r="E50" s="15"/>
      <c r="F50" s="15"/>
      <c r="G50" s="15"/>
      <c r="H50" s="15"/>
      <c r="I50" s="53">
        <f t="shared" si="0"/>
        <v>0</v>
      </c>
      <c r="J50"/>
      <c r="K50"/>
      <c r="L50"/>
      <c r="M50"/>
      <c r="N50"/>
      <c r="O50"/>
      <c r="P50"/>
      <c r="Q50"/>
      <c r="R50"/>
      <c r="S50"/>
    </row>
    <row r="51" spans="1:19" ht="30" x14ac:dyDescent="0.25">
      <c r="A51" s="4" t="s">
        <v>52</v>
      </c>
      <c r="B51" s="4"/>
      <c r="C51" s="60">
        <v>0</v>
      </c>
      <c r="D51" s="15"/>
      <c r="E51" s="15"/>
      <c r="F51" s="15"/>
      <c r="G51" s="15"/>
      <c r="H51" s="15"/>
      <c r="I51" s="53">
        <f t="shared" si="0"/>
        <v>0</v>
      </c>
      <c r="J51"/>
      <c r="K51"/>
      <c r="L51"/>
      <c r="M51"/>
      <c r="N51"/>
      <c r="O51"/>
      <c r="P51"/>
      <c r="Q51"/>
      <c r="R51"/>
      <c r="S51"/>
    </row>
    <row r="52" spans="1:19" x14ac:dyDescent="0.25">
      <c r="A52" s="2" t="s">
        <v>28</v>
      </c>
      <c r="B52" s="35">
        <v>543000</v>
      </c>
      <c r="C52" s="44">
        <v>1035695</v>
      </c>
      <c r="D52" s="12"/>
      <c r="E52" s="12"/>
      <c r="F52" s="12">
        <v>1016870.04</v>
      </c>
      <c r="G52" s="12"/>
      <c r="H52" s="12">
        <v>188398.8</v>
      </c>
      <c r="I52" s="53">
        <f>H52+F52</f>
        <v>1205268.8400000001</v>
      </c>
      <c r="J52"/>
      <c r="K52"/>
      <c r="L52"/>
      <c r="M52"/>
      <c r="N52"/>
      <c r="O52"/>
      <c r="P52"/>
      <c r="Q52"/>
      <c r="R52"/>
      <c r="S52"/>
    </row>
    <row r="53" spans="1:19" x14ac:dyDescent="0.25">
      <c r="A53" s="4" t="s">
        <v>29</v>
      </c>
      <c r="B53" s="27">
        <v>543000</v>
      </c>
      <c r="C53" s="43">
        <v>416510</v>
      </c>
      <c r="D53" s="15"/>
      <c r="E53" s="15"/>
      <c r="F53" s="15">
        <v>959508.04</v>
      </c>
      <c r="G53" s="15"/>
      <c r="H53" s="15"/>
      <c r="I53" s="54">
        <v>959508.04</v>
      </c>
      <c r="J53"/>
      <c r="K53"/>
      <c r="L53"/>
      <c r="M53"/>
      <c r="N53"/>
      <c r="O53"/>
      <c r="P53"/>
      <c r="Q53"/>
      <c r="R53"/>
      <c r="S53"/>
    </row>
    <row r="54" spans="1:19" ht="30" x14ac:dyDescent="0.25">
      <c r="A54" s="4" t="s">
        <v>30</v>
      </c>
      <c r="B54" s="4"/>
      <c r="C54" s="60">
        <v>0</v>
      </c>
      <c r="D54" s="15"/>
      <c r="E54" s="15"/>
      <c r="F54" s="15"/>
      <c r="G54" s="15"/>
      <c r="H54" s="15"/>
      <c r="I54" s="53">
        <f t="shared" si="0"/>
        <v>0</v>
      </c>
      <c r="J54"/>
      <c r="K54"/>
      <c r="L54"/>
      <c r="M54"/>
      <c r="N54"/>
      <c r="O54"/>
      <c r="P54"/>
      <c r="Q54"/>
      <c r="R54"/>
      <c r="S54"/>
    </row>
    <row r="55" spans="1:19" ht="30" x14ac:dyDescent="0.25">
      <c r="A55" s="4" t="s">
        <v>31</v>
      </c>
      <c r="B55" s="4"/>
      <c r="C55" s="60">
        <v>0</v>
      </c>
      <c r="D55" s="15"/>
      <c r="E55" s="15"/>
      <c r="F55" s="15"/>
      <c r="G55" s="15"/>
      <c r="H55" s="15"/>
      <c r="I55" s="53">
        <f t="shared" si="0"/>
        <v>0</v>
      </c>
      <c r="J55"/>
      <c r="K55"/>
      <c r="L55"/>
      <c r="M55"/>
      <c r="N55"/>
      <c r="O55"/>
      <c r="P55"/>
      <c r="Q55"/>
      <c r="R55"/>
      <c r="S55"/>
    </row>
    <row r="56" spans="1:19" ht="30" x14ac:dyDescent="0.25">
      <c r="A56" s="4" t="s">
        <v>32</v>
      </c>
      <c r="B56" s="4"/>
      <c r="C56" s="60">
        <v>0</v>
      </c>
      <c r="D56" s="15"/>
      <c r="E56" s="15"/>
      <c r="F56" s="15"/>
      <c r="G56" s="15"/>
      <c r="H56" s="15"/>
      <c r="I56" s="53">
        <f t="shared" si="0"/>
        <v>0</v>
      </c>
      <c r="J56"/>
      <c r="K56"/>
      <c r="L56"/>
      <c r="M56"/>
      <c r="N56"/>
      <c r="O56"/>
      <c r="P56"/>
      <c r="Q56"/>
      <c r="R56"/>
      <c r="S56"/>
    </row>
    <row r="57" spans="1:19" ht="30" x14ac:dyDescent="0.25">
      <c r="A57" s="4" t="s">
        <v>33</v>
      </c>
      <c r="B57" s="4"/>
      <c r="C57" s="43">
        <v>196259</v>
      </c>
      <c r="D57" s="15"/>
      <c r="E57" s="15"/>
      <c r="F57" s="15">
        <v>57362</v>
      </c>
      <c r="G57" s="15"/>
      <c r="H57" s="15">
        <v>188398.8</v>
      </c>
      <c r="I57" s="55">
        <f>H57+F57</f>
        <v>245760.8</v>
      </c>
      <c r="J57"/>
      <c r="K57"/>
      <c r="L57"/>
      <c r="M57"/>
      <c r="N57"/>
      <c r="O57"/>
      <c r="P57"/>
      <c r="Q57"/>
      <c r="R57"/>
      <c r="S57"/>
    </row>
    <row r="58" spans="1:19" x14ac:dyDescent="0.25">
      <c r="A58" s="4" t="s">
        <v>53</v>
      </c>
      <c r="B58" s="4"/>
      <c r="C58" s="59">
        <v>188400</v>
      </c>
      <c r="D58" s="15"/>
      <c r="E58" s="15"/>
      <c r="F58" s="15"/>
      <c r="G58" s="15"/>
      <c r="H58" s="15"/>
      <c r="I58" s="53">
        <f t="shared" si="0"/>
        <v>0</v>
      </c>
      <c r="J58"/>
      <c r="K58"/>
      <c r="L58"/>
      <c r="M58"/>
      <c r="N58"/>
      <c r="O58"/>
      <c r="P58"/>
      <c r="Q58"/>
      <c r="R58"/>
      <c r="S58"/>
    </row>
    <row r="59" spans="1:19" x14ac:dyDescent="0.25">
      <c r="A59" s="4" t="s">
        <v>54</v>
      </c>
      <c r="B59" s="4"/>
      <c r="C59" s="60">
        <v>0</v>
      </c>
      <c r="D59" s="15"/>
      <c r="E59" s="15"/>
      <c r="F59" s="15"/>
      <c r="G59" s="15"/>
      <c r="H59" s="15"/>
      <c r="I59" s="53">
        <f t="shared" si="0"/>
        <v>0</v>
      </c>
      <c r="J59"/>
      <c r="K59"/>
      <c r="L59"/>
      <c r="M59"/>
      <c r="N59"/>
      <c r="O59"/>
      <c r="P59"/>
      <c r="Q59"/>
      <c r="R59"/>
      <c r="S59"/>
    </row>
    <row r="60" spans="1:19" x14ac:dyDescent="0.25">
      <c r="A60" s="4" t="s">
        <v>34</v>
      </c>
      <c r="B60" s="60"/>
      <c r="C60" s="60">
        <v>0</v>
      </c>
      <c r="D60" s="15"/>
      <c r="E60" s="15"/>
      <c r="F60" s="15"/>
      <c r="G60" s="15"/>
      <c r="H60" s="15"/>
      <c r="I60" s="53">
        <f t="shared" si="0"/>
        <v>0</v>
      </c>
      <c r="J60"/>
      <c r="K60"/>
      <c r="L60"/>
      <c r="M60"/>
      <c r="N60"/>
      <c r="O60"/>
      <c r="P60"/>
      <c r="Q60"/>
      <c r="R60"/>
      <c r="S60"/>
    </row>
    <row r="61" spans="1:19" ht="30" x14ac:dyDescent="0.25">
      <c r="A61" s="4" t="s">
        <v>55</v>
      </c>
      <c r="B61" s="4"/>
      <c r="C61" s="33">
        <v>234526</v>
      </c>
      <c r="D61" s="15"/>
      <c r="E61" s="15"/>
      <c r="F61" s="15"/>
      <c r="G61" s="15"/>
      <c r="H61" s="15"/>
      <c r="I61" s="53">
        <f t="shared" si="0"/>
        <v>0</v>
      </c>
      <c r="J61"/>
      <c r="K61"/>
      <c r="L61"/>
      <c r="M61"/>
      <c r="N61"/>
      <c r="O61"/>
      <c r="P61"/>
      <c r="Q61"/>
      <c r="R61"/>
      <c r="S61"/>
    </row>
    <row r="62" spans="1:19" x14ac:dyDescent="0.25">
      <c r="A62" s="2" t="s">
        <v>56</v>
      </c>
      <c r="B62" s="12" t="s">
        <v>84</v>
      </c>
      <c r="C62" s="12" t="s">
        <v>84</v>
      </c>
      <c r="D62" s="12"/>
      <c r="E62" s="12" t="s">
        <v>84</v>
      </c>
      <c r="F62" s="12"/>
      <c r="G62" s="12"/>
      <c r="H62" s="12"/>
      <c r="I62" s="53">
        <f t="shared" si="0"/>
        <v>0</v>
      </c>
      <c r="J62"/>
      <c r="K62"/>
      <c r="L62"/>
      <c r="M62"/>
      <c r="N62"/>
      <c r="O62"/>
      <c r="P62"/>
      <c r="Q62"/>
      <c r="R62"/>
      <c r="S62"/>
    </row>
    <row r="63" spans="1:19" x14ac:dyDescent="0.25">
      <c r="A63" s="4" t="s">
        <v>57</v>
      </c>
      <c r="B63" s="4"/>
      <c r="C63" s="4"/>
      <c r="D63" s="15"/>
      <c r="E63" s="15"/>
      <c r="F63" s="15"/>
      <c r="G63" s="15"/>
      <c r="H63" s="15"/>
      <c r="I63" s="53">
        <f t="shared" si="0"/>
        <v>0</v>
      </c>
      <c r="J63"/>
      <c r="K63"/>
      <c r="L63"/>
      <c r="M63"/>
      <c r="N63"/>
      <c r="O63"/>
      <c r="P63"/>
      <c r="Q63"/>
      <c r="R63"/>
      <c r="S63"/>
    </row>
    <row r="64" spans="1:19" x14ac:dyDescent="0.25">
      <c r="A64" s="4" t="s">
        <v>58</v>
      </c>
      <c r="B64" s="4"/>
      <c r="C64" s="4"/>
      <c r="D64" s="15"/>
      <c r="E64" s="15"/>
      <c r="F64" s="15"/>
      <c r="G64" s="15"/>
      <c r="H64" s="15"/>
      <c r="I64" s="53">
        <f t="shared" si="0"/>
        <v>0</v>
      </c>
      <c r="J64"/>
      <c r="K64"/>
      <c r="L64"/>
      <c r="M64"/>
      <c r="N64"/>
      <c r="O64"/>
      <c r="P64"/>
      <c r="Q64"/>
      <c r="R64"/>
      <c r="S64"/>
    </row>
    <row r="65" spans="1:19" ht="30" x14ac:dyDescent="0.25">
      <c r="A65" s="4" t="s">
        <v>59</v>
      </c>
      <c r="B65" s="4"/>
      <c r="C65" s="4"/>
      <c r="D65" s="15"/>
      <c r="E65" s="15"/>
      <c r="F65" s="15"/>
      <c r="G65" s="15"/>
      <c r="H65" s="15"/>
      <c r="I65" s="53">
        <f t="shared" si="0"/>
        <v>0</v>
      </c>
      <c r="J65"/>
      <c r="K65"/>
      <c r="L65"/>
      <c r="M65"/>
      <c r="N65"/>
      <c r="O65"/>
      <c r="P65"/>
      <c r="Q65"/>
      <c r="R65"/>
      <c r="S65"/>
    </row>
    <row r="66" spans="1:19" ht="45" x14ac:dyDescent="0.25">
      <c r="A66" s="4" t="s">
        <v>60</v>
      </c>
      <c r="B66" s="4"/>
      <c r="C66" s="4"/>
      <c r="D66" s="15"/>
      <c r="E66" s="15"/>
      <c r="F66" s="15"/>
      <c r="G66" s="15"/>
      <c r="H66" s="15"/>
      <c r="I66" s="53">
        <f t="shared" si="0"/>
        <v>0</v>
      </c>
      <c r="J66"/>
      <c r="K66"/>
      <c r="L66"/>
      <c r="M66"/>
      <c r="N66"/>
      <c r="O66"/>
      <c r="P66"/>
      <c r="Q66"/>
      <c r="R66"/>
      <c r="S66"/>
    </row>
    <row r="67" spans="1:19" ht="30" x14ac:dyDescent="0.25">
      <c r="A67" s="2" t="s">
        <v>61</v>
      </c>
      <c r="B67" s="12" t="s">
        <v>84</v>
      </c>
      <c r="C67" s="12" t="s">
        <v>84</v>
      </c>
      <c r="D67" s="12"/>
      <c r="E67" s="12"/>
      <c r="F67" s="12"/>
      <c r="G67" s="12"/>
      <c r="H67" s="12"/>
      <c r="I67" s="53">
        <f t="shared" si="0"/>
        <v>0</v>
      </c>
      <c r="J67" s="12" t="s">
        <v>84</v>
      </c>
      <c r="K67"/>
      <c r="L67"/>
      <c r="M67"/>
      <c r="N67"/>
      <c r="O67"/>
      <c r="P67"/>
      <c r="Q67"/>
      <c r="R67"/>
      <c r="S67"/>
    </row>
    <row r="68" spans="1:19" x14ac:dyDescent="0.25">
      <c r="A68" s="4" t="s">
        <v>62</v>
      </c>
      <c r="B68" s="4"/>
      <c r="C68" s="4"/>
      <c r="D68" s="15"/>
      <c r="E68" s="15"/>
      <c r="F68" s="15"/>
      <c r="G68" s="15"/>
      <c r="H68" s="15"/>
      <c r="I68" s="53">
        <f t="shared" si="0"/>
        <v>0</v>
      </c>
      <c r="J68"/>
      <c r="K68"/>
      <c r="L68"/>
      <c r="M68"/>
      <c r="N68"/>
      <c r="O68"/>
      <c r="P68"/>
      <c r="Q68"/>
      <c r="R68"/>
      <c r="S68"/>
    </row>
    <row r="69" spans="1:19" ht="30" x14ac:dyDescent="0.25">
      <c r="A69" s="4" t="s">
        <v>63</v>
      </c>
      <c r="B69" s="4"/>
      <c r="C69" s="4"/>
      <c r="D69" s="15"/>
      <c r="E69" s="15"/>
      <c r="F69" s="15"/>
      <c r="G69" s="15"/>
      <c r="H69" s="15"/>
      <c r="I69" s="53">
        <f t="shared" si="0"/>
        <v>0</v>
      </c>
      <c r="J69"/>
      <c r="K69"/>
      <c r="L69"/>
      <c r="M69"/>
      <c r="N69"/>
      <c r="O69"/>
      <c r="P69"/>
      <c r="Q69"/>
      <c r="R69"/>
      <c r="S69"/>
    </row>
    <row r="70" spans="1:19" x14ac:dyDescent="0.25">
      <c r="A70" s="2" t="s">
        <v>64</v>
      </c>
      <c r="B70" s="2"/>
      <c r="C70" s="2"/>
      <c r="D70" s="12"/>
      <c r="E70" s="12"/>
      <c r="F70" s="12"/>
      <c r="G70" s="12"/>
      <c r="H70" s="12"/>
      <c r="I70" s="53">
        <f t="shared" si="0"/>
        <v>0</v>
      </c>
      <c r="J70"/>
      <c r="K70"/>
      <c r="L70"/>
      <c r="M70"/>
      <c r="N70"/>
      <c r="O70"/>
      <c r="P70"/>
      <c r="Q70"/>
      <c r="R70"/>
      <c r="S70"/>
    </row>
    <row r="71" spans="1:19" x14ac:dyDescent="0.25">
      <c r="A71" s="4" t="s">
        <v>65</v>
      </c>
      <c r="B71" s="4"/>
      <c r="C71" s="4"/>
      <c r="D71" s="15"/>
      <c r="E71" s="15"/>
      <c r="F71" s="15"/>
      <c r="G71" s="15"/>
      <c r="H71" s="15"/>
      <c r="I71" s="53">
        <f t="shared" si="0"/>
        <v>0</v>
      </c>
      <c r="J71"/>
      <c r="K71"/>
      <c r="L71"/>
      <c r="M71"/>
      <c r="N71"/>
      <c r="O71"/>
      <c r="P71"/>
      <c r="Q71"/>
      <c r="R71"/>
      <c r="S71"/>
    </row>
    <row r="72" spans="1:19" x14ac:dyDescent="0.25">
      <c r="A72" s="4" t="s">
        <v>66</v>
      </c>
      <c r="B72" s="4"/>
      <c r="C72" s="4"/>
      <c r="D72" s="15"/>
      <c r="E72" s="15"/>
      <c r="F72" s="15"/>
      <c r="G72" s="15"/>
      <c r="H72" s="15"/>
      <c r="I72" s="53">
        <f t="shared" si="0"/>
        <v>0</v>
      </c>
      <c r="J72"/>
      <c r="K72"/>
      <c r="L72"/>
      <c r="M72"/>
      <c r="N72"/>
      <c r="O72"/>
      <c r="P72"/>
      <c r="Q72"/>
      <c r="R72"/>
      <c r="S72"/>
    </row>
    <row r="73" spans="1:19" ht="30" x14ac:dyDescent="0.25">
      <c r="A73" s="4" t="s">
        <v>67</v>
      </c>
      <c r="B73" s="4"/>
      <c r="C73" s="4"/>
      <c r="D73" s="15"/>
      <c r="E73" s="15"/>
      <c r="F73" s="15"/>
      <c r="G73" s="15"/>
      <c r="H73" s="15"/>
      <c r="I73" s="53">
        <f t="shared" si="0"/>
        <v>0</v>
      </c>
      <c r="J73"/>
      <c r="K73"/>
      <c r="L73"/>
      <c r="M73"/>
      <c r="N73"/>
      <c r="O73"/>
      <c r="P73"/>
      <c r="Q73"/>
      <c r="R73"/>
      <c r="S73"/>
    </row>
    <row r="74" spans="1:19" x14ac:dyDescent="0.25">
      <c r="A74" s="5" t="s">
        <v>35</v>
      </c>
      <c r="B74" s="36">
        <f>B52+B36+B26+B16+B10</f>
        <v>74782554</v>
      </c>
      <c r="C74" s="37">
        <f>C52+C26-C16+C11</f>
        <v>-1652525</v>
      </c>
      <c r="D74" s="17">
        <f>+D36+D26+D16+D10</f>
        <v>4146800.1</v>
      </c>
      <c r="E74" s="45">
        <f>E26+E16+E10</f>
        <v>6581687.7000000002</v>
      </c>
      <c r="F74" s="45">
        <f>F52+F26+F16+F10</f>
        <v>5632290.0700000003</v>
      </c>
      <c r="G74" s="45">
        <f>G36+G26+G16+G10</f>
        <v>4530123.25</v>
      </c>
      <c r="H74" s="45">
        <f>H52+H26+H16+H10</f>
        <v>5496591.9800000004</v>
      </c>
      <c r="I74" s="57">
        <f>I52+I36+I26+I16+I10</f>
        <v>26387493.100000001</v>
      </c>
      <c r="J74"/>
      <c r="K74"/>
      <c r="L74"/>
      <c r="M74"/>
      <c r="N74"/>
      <c r="O74"/>
      <c r="P74"/>
      <c r="Q74"/>
      <c r="R74"/>
      <c r="S74"/>
    </row>
    <row r="75" spans="1:19" x14ac:dyDescent="0.25">
      <c r="A75" s="3"/>
      <c r="B75" s="3"/>
      <c r="C75" s="3"/>
      <c r="D75" s="15"/>
      <c r="E75" s="15"/>
      <c r="F75" s="15"/>
      <c r="G75" s="15"/>
      <c r="H75" s="15"/>
      <c r="I75" s="12">
        <f t="shared" ref="I75:I86" si="1">+D75</f>
        <v>0</v>
      </c>
      <c r="J75"/>
      <c r="K75"/>
      <c r="L75"/>
      <c r="M75"/>
      <c r="N75"/>
      <c r="O75"/>
      <c r="P75"/>
      <c r="Q75"/>
      <c r="R75"/>
      <c r="S75"/>
    </row>
    <row r="76" spans="1:19" x14ac:dyDescent="0.25">
      <c r="A76" s="1" t="s">
        <v>68</v>
      </c>
      <c r="B76" s="1"/>
      <c r="C76" s="63"/>
      <c r="D76" s="18"/>
      <c r="E76" s="18"/>
      <c r="F76" s="47"/>
      <c r="G76" s="47"/>
      <c r="H76" s="47"/>
      <c r="I76" s="12">
        <f t="shared" si="1"/>
        <v>0</v>
      </c>
      <c r="J76"/>
      <c r="K76"/>
      <c r="L76"/>
      <c r="M76"/>
      <c r="N76"/>
      <c r="O76"/>
      <c r="P76"/>
      <c r="Q76"/>
      <c r="R76"/>
      <c r="S76"/>
    </row>
    <row r="77" spans="1:19" x14ac:dyDescent="0.25">
      <c r="A77" s="2" t="s">
        <v>69</v>
      </c>
      <c r="B77" s="2"/>
      <c r="C77" s="62"/>
      <c r="D77" s="12"/>
      <c r="E77" s="12"/>
      <c r="F77" s="12"/>
      <c r="G77" s="12"/>
      <c r="H77" s="12"/>
      <c r="I77" s="12">
        <f t="shared" si="1"/>
        <v>0</v>
      </c>
      <c r="J77"/>
      <c r="K77"/>
      <c r="L77"/>
      <c r="M77"/>
      <c r="N77"/>
      <c r="O77"/>
      <c r="P77"/>
      <c r="Q77"/>
      <c r="R77"/>
      <c r="S77"/>
    </row>
    <row r="78" spans="1:19" ht="30" x14ac:dyDescent="0.25">
      <c r="A78" s="4" t="s">
        <v>70</v>
      </c>
      <c r="B78" s="4"/>
      <c r="C78" s="61"/>
      <c r="D78" s="15"/>
      <c r="E78" s="15"/>
      <c r="F78" s="15"/>
      <c r="G78" s="15"/>
      <c r="H78" s="15"/>
      <c r="I78" s="12">
        <f t="shared" si="1"/>
        <v>0</v>
      </c>
      <c r="J78"/>
      <c r="K78"/>
      <c r="L78"/>
      <c r="M78"/>
      <c r="N78"/>
      <c r="O78"/>
      <c r="P78"/>
      <c r="Q78"/>
      <c r="R78"/>
      <c r="S78"/>
    </row>
    <row r="79" spans="1:19" ht="30" x14ac:dyDescent="0.25">
      <c r="A79" s="4" t="s">
        <v>71</v>
      </c>
      <c r="B79" s="4"/>
      <c r="C79" s="4"/>
      <c r="D79" s="15"/>
      <c r="E79" s="15"/>
      <c r="F79" s="15"/>
      <c r="G79" s="15"/>
      <c r="H79" s="15"/>
      <c r="I79" s="12">
        <f t="shared" si="1"/>
        <v>0</v>
      </c>
      <c r="J79"/>
      <c r="K79"/>
      <c r="L79"/>
      <c r="M79"/>
      <c r="N79"/>
      <c r="O79"/>
      <c r="P79"/>
      <c r="Q79"/>
      <c r="R79"/>
      <c r="S79"/>
    </row>
    <row r="80" spans="1:19" x14ac:dyDescent="0.25">
      <c r="A80" s="2" t="s">
        <v>72</v>
      </c>
      <c r="B80" s="2"/>
      <c r="C80" s="62"/>
      <c r="D80" s="12"/>
      <c r="E80" s="12"/>
      <c r="F80" s="12"/>
      <c r="G80" s="12"/>
      <c r="H80" s="12"/>
      <c r="I80" s="12">
        <f t="shared" si="1"/>
        <v>0</v>
      </c>
      <c r="J80"/>
      <c r="K80"/>
      <c r="L80"/>
      <c r="M80"/>
      <c r="N80"/>
      <c r="O80"/>
      <c r="P80"/>
      <c r="Q80"/>
      <c r="R80"/>
      <c r="S80"/>
    </row>
    <row r="81" spans="1:19" x14ac:dyDescent="0.25">
      <c r="A81" s="4" t="s">
        <v>73</v>
      </c>
      <c r="B81" s="4"/>
      <c r="C81" s="4"/>
      <c r="D81" s="15"/>
      <c r="E81" s="15"/>
      <c r="F81" s="15"/>
      <c r="G81" s="15"/>
      <c r="H81" s="15"/>
      <c r="I81" s="12">
        <f t="shared" si="1"/>
        <v>0</v>
      </c>
      <c r="J81"/>
      <c r="K81"/>
      <c r="L81"/>
      <c r="M81"/>
      <c r="N81"/>
      <c r="O81"/>
      <c r="P81"/>
      <c r="Q81"/>
      <c r="R81"/>
      <c r="S81"/>
    </row>
    <row r="82" spans="1:19" x14ac:dyDescent="0.25">
      <c r="A82" s="4" t="s">
        <v>74</v>
      </c>
      <c r="B82" s="4"/>
      <c r="C82" s="4"/>
      <c r="D82" s="15"/>
      <c r="E82" s="15"/>
      <c r="F82" s="15"/>
      <c r="G82" s="15"/>
      <c r="H82" s="15"/>
      <c r="I82" s="12">
        <f t="shared" si="1"/>
        <v>0</v>
      </c>
      <c r="J82"/>
      <c r="K82"/>
      <c r="L82"/>
      <c r="M82"/>
      <c r="N82"/>
      <c r="O82"/>
      <c r="P82"/>
      <c r="Q82"/>
      <c r="R82"/>
      <c r="S82"/>
    </row>
    <row r="83" spans="1:19" x14ac:dyDescent="0.25">
      <c r="A83" s="2" t="s">
        <v>75</v>
      </c>
      <c r="B83" s="2"/>
      <c r="C83" s="2"/>
      <c r="D83" s="12"/>
      <c r="E83" s="12"/>
      <c r="F83" s="12"/>
      <c r="G83" s="12"/>
      <c r="H83" s="12"/>
      <c r="I83" s="12">
        <f t="shared" si="1"/>
        <v>0</v>
      </c>
      <c r="J83"/>
      <c r="K83"/>
      <c r="L83"/>
      <c r="M83"/>
      <c r="N83"/>
      <c r="O83"/>
      <c r="P83"/>
      <c r="Q83"/>
      <c r="R83"/>
      <c r="S83"/>
    </row>
    <row r="84" spans="1:19" ht="30" x14ac:dyDescent="0.25">
      <c r="A84" s="4" t="s">
        <v>76</v>
      </c>
      <c r="B84" s="4"/>
      <c r="C84" s="4"/>
      <c r="D84" s="15"/>
      <c r="E84" s="15"/>
      <c r="F84" s="15"/>
      <c r="G84" s="15"/>
      <c r="H84" s="15"/>
      <c r="I84" s="12">
        <f t="shared" si="1"/>
        <v>0</v>
      </c>
      <c r="J84"/>
      <c r="K84"/>
      <c r="L84"/>
      <c r="M84"/>
      <c r="N84"/>
      <c r="O84"/>
      <c r="P84"/>
      <c r="Q84"/>
      <c r="R84"/>
      <c r="S84"/>
    </row>
    <row r="85" spans="1:19" x14ac:dyDescent="0.25">
      <c r="A85" s="5" t="s">
        <v>77</v>
      </c>
      <c r="B85" s="5"/>
      <c r="C85" s="5"/>
      <c r="D85" s="19"/>
      <c r="E85" s="19"/>
      <c r="F85" s="48"/>
      <c r="G85" s="48"/>
      <c r="H85" s="48"/>
      <c r="I85" s="48"/>
      <c r="J85"/>
      <c r="K85"/>
      <c r="L85"/>
      <c r="M85"/>
      <c r="N85"/>
      <c r="O85"/>
      <c r="P85"/>
      <c r="Q85"/>
      <c r="R85"/>
      <c r="S85"/>
    </row>
    <row r="86" spans="1:19" x14ac:dyDescent="0.25">
      <c r="I86" s="12">
        <f t="shared" si="1"/>
        <v>0</v>
      </c>
      <c r="J86"/>
      <c r="K86"/>
      <c r="L86"/>
      <c r="M86"/>
      <c r="N86"/>
      <c r="O86"/>
      <c r="P86"/>
      <c r="Q86"/>
      <c r="R86"/>
      <c r="S86"/>
    </row>
    <row r="87" spans="1:19" ht="15.75" x14ac:dyDescent="0.25">
      <c r="A87" s="6" t="s">
        <v>78</v>
      </c>
      <c r="B87" s="38">
        <f>B53+B36+B26+B16+B10</f>
        <v>74782554</v>
      </c>
      <c r="C87" s="39">
        <f>C74</f>
        <v>-1652525</v>
      </c>
      <c r="D87" s="20">
        <f>+D74</f>
        <v>4146800.1</v>
      </c>
      <c r="E87" s="20">
        <f>E74</f>
        <v>6581687.7000000002</v>
      </c>
      <c r="F87" s="20">
        <f>F74</f>
        <v>5632290.0700000003</v>
      </c>
      <c r="G87" s="20">
        <f>G74</f>
        <v>4530123.25</v>
      </c>
      <c r="H87" s="20">
        <f>H74</f>
        <v>5496591.9800000004</v>
      </c>
      <c r="I87" s="20">
        <f>+I74</f>
        <v>26387493.100000001</v>
      </c>
      <c r="J87"/>
      <c r="K87"/>
      <c r="L87"/>
      <c r="M87"/>
      <c r="N87"/>
      <c r="O87"/>
      <c r="P87"/>
      <c r="Q87"/>
      <c r="R87"/>
      <c r="S87"/>
    </row>
    <row r="88" spans="1:19" x14ac:dyDescent="0.25">
      <c r="A88" t="s">
        <v>83</v>
      </c>
      <c r="S88" s="16"/>
    </row>
    <row r="89" spans="1:19" x14ac:dyDescent="0.25">
      <c r="A89" t="s">
        <v>79</v>
      </c>
    </row>
    <row r="90" spans="1:19" x14ac:dyDescent="0.25">
      <c r="A90" t="s">
        <v>80</v>
      </c>
    </row>
    <row r="100" spans="1:19" ht="18.75" x14ac:dyDescent="0.3">
      <c r="A100" s="64" t="s">
        <v>100</v>
      </c>
      <c r="B100" s="66"/>
      <c r="C100" s="66"/>
      <c r="D100" s="67"/>
      <c r="E100" s="67"/>
      <c r="F100" s="68"/>
      <c r="G100" s="69" t="s">
        <v>97</v>
      </c>
      <c r="H100" s="69"/>
      <c r="I100" s="69"/>
      <c r="J100" s="69"/>
      <c r="K100" s="67"/>
      <c r="L100" s="67"/>
      <c r="M100" s="66"/>
      <c r="N100" s="66"/>
      <c r="O100" s="66"/>
      <c r="P100" s="70"/>
      <c r="Q100" s="71"/>
      <c r="R100" s="71"/>
      <c r="S100" s="71"/>
    </row>
    <row r="101" spans="1:19" ht="18.75" x14ac:dyDescent="0.3">
      <c r="A101" s="65" t="s">
        <v>101</v>
      </c>
      <c r="B101" s="70"/>
      <c r="C101" s="70"/>
      <c r="D101" s="67"/>
      <c r="E101" s="67"/>
      <c r="F101" s="67"/>
      <c r="G101" s="67" t="s">
        <v>98</v>
      </c>
      <c r="H101" s="67"/>
      <c r="I101" s="70"/>
      <c r="J101" s="70"/>
      <c r="K101" s="67"/>
      <c r="L101" s="67"/>
      <c r="M101" s="70"/>
      <c r="N101" s="70"/>
      <c r="O101" s="70"/>
      <c r="P101" s="70"/>
      <c r="Q101" s="71"/>
      <c r="R101" s="71"/>
      <c r="S101" s="71"/>
    </row>
    <row r="102" spans="1:19" ht="18.75" x14ac:dyDescent="0.3">
      <c r="A102" s="65" t="s">
        <v>102</v>
      </c>
      <c r="B102" s="70"/>
      <c r="C102" s="70"/>
      <c r="D102" s="67"/>
      <c r="E102" s="67"/>
      <c r="F102" s="67"/>
      <c r="G102" s="67" t="s">
        <v>87</v>
      </c>
      <c r="H102" s="67"/>
      <c r="I102" s="69"/>
      <c r="J102" s="69"/>
      <c r="K102" s="67"/>
      <c r="L102" s="67"/>
      <c r="M102" s="70"/>
      <c r="N102" s="70"/>
      <c r="O102" s="70"/>
      <c r="P102" s="70"/>
      <c r="Q102" s="71"/>
      <c r="R102" s="71"/>
      <c r="S102" s="71"/>
    </row>
    <row r="103" spans="1:19" ht="18.75" x14ac:dyDescent="0.3">
      <c r="A103" s="70"/>
      <c r="B103" s="70"/>
      <c r="C103" s="70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72"/>
      <c r="Q103" s="71"/>
      <c r="R103" s="71"/>
      <c r="S103" s="71"/>
    </row>
    <row r="104" spans="1:19" ht="18.75" x14ac:dyDescent="0.3">
      <c r="A104" s="70"/>
      <c r="B104" s="70"/>
      <c r="C104" s="70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  <c r="S104" s="72"/>
    </row>
    <row r="105" spans="1:19" ht="18.75" x14ac:dyDescent="0.3">
      <c r="A105" s="70"/>
      <c r="B105" s="70"/>
      <c r="C105" s="70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  <c r="S105" s="72"/>
    </row>
    <row r="106" spans="1:19" ht="18.75" x14ac:dyDescent="0.3">
      <c r="A106" s="70"/>
      <c r="B106" s="70"/>
      <c r="C106" s="70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72"/>
    </row>
    <row r="107" spans="1:19" ht="18.75" x14ac:dyDescent="0.3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</row>
    <row r="108" spans="1:19" ht="18.75" x14ac:dyDescent="0.3">
      <c r="A108" s="74"/>
      <c r="B108" s="74"/>
      <c r="C108" s="74"/>
      <c r="D108" s="74"/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</row>
    <row r="109" spans="1:19" ht="18.75" x14ac:dyDescent="0.3">
      <c r="A109" s="74"/>
      <c r="B109" s="74"/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</row>
    <row r="110" spans="1:19" ht="18.75" x14ac:dyDescent="0.3">
      <c r="A110" s="70"/>
      <c r="B110" s="70"/>
      <c r="C110" s="69"/>
      <c r="D110" s="69" t="s">
        <v>89</v>
      </c>
      <c r="E110" s="69"/>
      <c r="F110" s="67"/>
      <c r="G110" s="67"/>
      <c r="H110" s="67"/>
      <c r="I110" s="67"/>
      <c r="J110" s="67"/>
      <c r="K110" s="67"/>
      <c r="L110" s="67"/>
      <c r="M110" s="67"/>
      <c r="N110" s="67"/>
      <c r="O110" s="72"/>
      <c r="P110" s="71"/>
      <c r="Q110" s="71"/>
      <c r="R110" s="71"/>
      <c r="S110" s="71"/>
    </row>
    <row r="111" spans="1:19" ht="18.75" x14ac:dyDescent="0.3">
      <c r="A111" s="70"/>
      <c r="B111" s="70"/>
      <c r="C111" s="67"/>
      <c r="D111" s="67" t="s">
        <v>90</v>
      </c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72"/>
      <c r="P111" s="71"/>
      <c r="Q111" s="71"/>
      <c r="R111" s="71"/>
      <c r="S111" s="71"/>
    </row>
    <row r="112" spans="1:19" ht="18.75" x14ac:dyDescent="0.3">
      <c r="A112" s="70"/>
      <c r="B112" s="70"/>
      <c r="C112" s="67"/>
      <c r="D112" s="67" t="s">
        <v>88</v>
      </c>
      <c r="E112" s="67"/>
      <c r="F112" s="67"/>
      <c r="G112" s="67"/>
      <c r="H112" s="67"/>
      <c r="I112" s="67"/>
      <c r="J112" s="67"/>
      <c r="K112" s="67"/>
      <c r="L112" s="67"/>
      <c r="M112" s="67"/>
      <c r="N112" s="72"/>
      <c r="O112" s="71"/>
      <c r="P112" s="71"/>
      <c r="Q112" s="71"/>
      <c r="R112" s="71"/>
      <c r="S112" s="71"/>
    </row>
    <row r="113" spans="1:19" x14ac:dyDescent="0.25">
      <c r="A113" s="21"/>
      <c r="B113" s="21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52"/>
      <c r="P113"/>
      <c r="Q113"/>
      <c r="R113"/>
      <c r="S113"/>
    </row>
    <row r="114" spans="1:19" x14ac:dyDescent="0.25">
      <c r="A114" s="21"/>
      <c r="B114" s="21"/>
      <c r="C114" s="21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52"/>
    </row>
  </sheetData>
  <mergeCells count="8">
    <mergeCell ref="A107:S107"/>
    <mergeCell ref="A108:S108"/>
    <mergeCell ref="A109:S109"/>
    <mergeCell ref="A2:I2"/>
    <mergeCell ref="A3:I3"/>
    <mergeCell ref="A4:I4"/>
    <mergeCell ref="A5:I5"/>
    <mergeCell ref="A6:I6"/>
  </mergeCells>
  <pageMargins left="0.70866141732283472" right="0.70866141732283472" top="0.74803149606299213" bottom="0.74803149606299213" header="0.31496062992125984" footer="0.31496062992125984"/>
  <pageSetup scale="6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Plantilla Ejecucion Actual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Contabilida</cp:lastModifiedBy>
  <cp:lastPrinted>2023-06-09T13:09:35Z</cp:lastPrinted>
  <dcterms:created xsi:type="dcterms:W3CDTF">2018-04-17T18:57:16Z</dcterms:created>
  <dcterms:modified xsi:type="dcterms:W3CDTF">2023-06-09T13:33:43Z</dcterms:modified>
</cp:coreProperties>
</file>